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0" windowHeight="13170" activeTab="1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M1168" i="2"/>
  <c r="L1176" i="2"/>
  <c r="L1177" i="2"/>
  <c r="M1177" i="2"/>
  <c r="M1176" i="2" s="1"/>
  <c r="K1177" i="2"/>
  <c r="K1176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L24" i="2"/>
  <c r="L21" i="2" s="1"/>
  <c r="L20" i="2" s="1"/>
  <c r="L18" i="2" s="1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L44" i="2" s="1"/>
  <c r="M49" i="2"/>
  <c r="L55" i="2"/>
  <c r="M55" i="2"/>
  <c r="L65" i="2"/>
  <c r="M65" i="2"/>
  <c r="L67" i="2"/>
  <c r="M67" i="2"/>
  <c r="L73" i="2"/>
  <c r="L74" i="2"/>
  <c r="M74" i="2"/>
  <c r="M73" i="2" s="1"/>
  <c r="L79" i="2"/>
  <c r="L78" i="2" s="1"/>
  <c r="M79" i="2"/>
  <c r="M78" i="2" s="1"/>
  <c r="L83" i="2"/>
  <c r="M83" i="2"/>
  <c r="L86" i="2"/>
  <c r="M86" i="2"/>
  <c r="L90" i="2"/>
  <c r="M90" i="2"/>
  <c r="L98" i="2"/>
  <c r="M98" i="2"/>
  <c r="L103" i="2"/>
  <c r="M103" i="2"/>
  <c r="M105" i="2"/>
  <c r="M104" i="2" s="1"/>
  <c r="M102" i="2" s="1"/>
  <c r="L106" i="2"/>
  <c r="M106" i="2"/>
  <c r="L108" i="2"/>
  <c r="L105" i="2" s="1"/>
  <c r="L104" i="2" s="1"/>
  <c r="L102" i="2" s="1"/>
  <c r="M108" i="2"/>
  <c r="L116" i="2"/>
  <c r="M116" i="2"/>
  <c r="L118" i="2"/>
  <c r="L117" i="2" s="1"/>
  <c r="L115" i="2" s="1"/>
  <c r="M118" i="2"/>
  <c r="M117" i="2" s="1"/>
  <c r="M115" i="2" s="1"/>
  <c r="L119" i="2"/>
  <c r="M119" i="2"/>
  <c r="L124" i="2"/>
  <c r="M124" i="2"/>
  <c r="L127" i="2"/>
  <c r="L126" i="2" s="1"/>
  <c r="M127" i="2"/>
  <c r="M126" i="2" s="1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L167" i="2" s="1"/>
  <c r="L166" i="2" s="1"/>
  <c r="L164" i="2" s="1"/>
  <c r="M170" i="2"/>
  <c r="M167" i="2" s="1"/>
  <c r="M166" i="2" s="1"/>
  <c r="M164" i="2" s="1"/>
  <c r="L174" i="2"/>
  <c r="M174" i="2"/>
  <c r="L180" i="2"/>
  <c r="M180" i="2"/>
  <c r="L184" i="2"/>
  <c r="M184" i="2"/>
  <c r="L187" i="2"/>
  <c r="M187" i="2"/>
  <c r="L192" i="2"/>
  <c r="L186" i="2" s="1"/>
  <c r="L185" i="2" s="1"/>
  <c r="L183" i="2" s="1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L207" i="2" s="1"/>
  <c r="M208" i="2"/>
  <c r="M227" i="2"/>
  <c r="L234" i="2"/>
  <c r="M234" i="2"/>
  <c r="M248" i="2"/>
  <c r="L247" i="2"/>
  <c r="M273" i="2"/>
  <c r="M310" i="2"/>
  <c r="L365" i="2"/>
  <c r="M365" i="2"/>
  <c r="M372" i="2"/>
  <c r="L409" i="2"/>
  <c r="M409" i="2"/>
  <c r="M410" i="2"/>
  <c r="L435" i="2"/>
  <c r="L436" i="2"/>
  <c r="M436" i="2"/>
  <c r="M435" i="2" s="1"/>
  <c r="L449" i="2"/>
  <c r="M449" i="2"/>
  <c r="L450" i="2"/>
  <c r="M450" i="2"/>
  <c r="L459" i="2"/>
  <c r="L458" i="2" s="1"/>
  <c r="M459" i="2"/>
  <c r="M458" i="2" s="1"/>
  <c r="L467" i="2"/>
  <c r="M467" i="2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L546" i="2" s="1"/>
  <c r="M572" i="2"/>
  <c r="M546" i="2" s="1"/>
  <c r="L579" i="2"/>
  <c r="M579" i="2"/>
  <c r="M593" i="2"/>
  <c r="L592" i="2"/>
  <c r="M618" i="2"/>
  <c r="M592" i="2" s="1"/>
  <c r="L655" i="2"/>
  <c r="M655" i="2"/>
  <c r="L710" i="2"/>
  <c r="M710" i="2"/>
  <c r="L717" i="2"/>
  <c r="M717" i="2"/>
  <c r="L761" i="2"/>
  <c r="M761" i="2"/>
  <c r="L768" i="2"/>
  <c r="L760" i="2" s="1"/>
  <c r="M768" i="2"/>
  <c r="M760" i="2" s="1"/>
  <c r="L794" i="2"/>
  <c r="L793" i="2" s="1"/>
  <c r="M794" i="2"/>
  <c r="M793" i="2" s="1"/>
  <c r="L802" i="2"/>
  <c r="L801" i="2" s="1"/>
  <c r="M802" i="2"/>
  <c r="M801" i="2" s="1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6" i="2"/>
  <c r="M876" i="2"/>
  <c r="L877" i="2"/>
  <c r="M877" i="2"/>
  <c r="L885" i="2"/>
  <c r="M885" i="2"/>
  <c r="L898" i="2"/>
  <c r="L884" i="2" s="1"/>
  <c r="M898" i="2"/>
  <c r="M884" i="2" s="1"/>
  <c r="L941" i="2"/>
  <c r="M941" i="2"/>
  <c r="L948" i="2"/>
  <c r="M948" i="2"/>
  <c r="L955" i="2"/>
  <c r="M955" i="2"/>
  <c r="L962" i="2"/>
  <c r="M962" i="2"/>
  <c r="L970" i="2"/>
  <c r="L969" i="2" s="1"/>
  <c r="M970" i="2"/>
  <c r="M969" i="2" s="1"/>
  <c r="L977" i="2"/>
  <c r="M977" i="2"/>
  <c r="L986" i="2"/>
  <c r="L985" i="2" s="1"/>
  <c r="L984" i="2" s="1"/>
  <c r="M986" i="2"/>
  <c r="M985" i="2" s="1"/>
  <c r="M984" i="2" s="1"/>
  <c r="L993" i="2"/>
  <c r="M993" i="2"/>
  <c r="L1003" i="2"/>
  <c r="M1003" i="2"/>
  <c r="L1006" i="2"/>
  <c r="M1006" i="2"/>
  <c r="L1008" i="2"/>
  <c r="L1005" i="2" s="1"/>
  <c r="M1008" i="2"/>
  <c r="M1005" i="2" s="1"/>
  <c r="M1004" i="2" s="1"/>
  <c r="M1002" i="2" s="1"/>
  <c r="L1011" i="2"/>
  <c r="L1010" i="2" s="1"/>
  <c r="M1011" i="2"/>
  <c r="M1010" i="2" s="1"/>
  <c r="L1014" i="2"/>
  <c r="M1014" i="2"/>
  <c r="L1018" i="2"/>
  <c r="M1018" i="2"/>
  <c r="L1020" i="2"/>
  <c r="M1020" i="2"/>
  <c r="L1025" i="2"/>
  <c r="M1025" i="2"/>
  <c r="L1028" i="2"/>
  <c r="L1027" i="2" s="1"/>
  <c r="L1026" i="2" s="1"/>
  <c r="L1024" i="2" s="1"/>
  <c r="M1028" i="2"/>
  <c r="M1027" i="2" s="1"/>
  <c r="M1026" i="2" s="1"/>
  <c r="M1024" i="2" s="1"/>
  <c r="L1032" i="2"/>
  <c r="M1032" i="2"/>
  <c r="L1036" i="2"/>
  <c r="M1036" i="2"/>
  <c r="L1039" i="2"/>
  <c r="L1038" i="2" s="1"/>
  <c r="L1037" i="2" s="1"/>
  <c r="L1035" i="2" s="1"/>
  <c r="M1039" i="2"/>
  <c r="M1038" i="2" s="1"/>
  <c r="M1037" i="2" s="1"/>
  <c r="M1035" i="2" s="1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L1066" i="2"/>
  <c r="L1065" i="2" s="1"/>
  <c r="L1064" i="2" s="1"/>
  <c r="L1062" i="2" s="1"/>
  <c r="M1066" i="2"/>
  <c r="M1065" i="2" s="1"/>
  <c r="M1064" i="2" s="1"/>
  <c r="M1062" i="2" s="1"/>
  <c r="L1070" i="2"/>
  <c r="M1070" i="2"/>
  <c r="L1071" i="2"/>
  <c r="M1071" i="2"/>
  <c r="L1072" i="2"/>
  <c r="M1072" i="2"/>
  <c r="L1075" i="2"/>
  <c r="L1074" i="2" s="1"/>
  <c r="M1075" i="2"/>
  <c r="M1074" i="2" s="1"/>
  <c r="L1077" i="2"/>
  <c r="M1077" i="2"/>
  <c r="L1079" i="2"/>
  <c r="M1079" i="2"/>
  <c r="L1082" i="2"/>
  <c r="M1082" i="2"/>
  <c r="L1086" i="2"/>
  <c r="M1086" i="2"/>
  <c r="L1091" i="2"/>
  <c r="M1091" i="2"/>
  <c r="L1096" i="2"/>
  <c r="M1096" i="2"/>
  <c r="L1099" i="2"/>
  <c r="M1099" i="2"/>
  <c r="L1101" i="2"/>
  <c r="M1101" i="2"/>
  <c r="L1103" i="2"/>
  <c r="M1103" i="2"/>
  <c r="L1106" i="2"/>
  <c r="M1106" i="2"/>
  <c r="L1109" i="2"/>
  <c r="M1109" i="2"/>
  <c r="L1112" i="2"/>
  <c r="L1111" i="2" s="1"/>
  <c r="M1112" i="2"/>
  <c r="M1111" i="2" s="1"/>
  <c r="L1116" i="2"/>
  <c r="M1116" i="2"/>
  <c r="L1119" i="2"/>
  <c r="L1118" i="2" s="1"/>
  <c r="L1117" i="2" s="1"/>
  <c r="L1115" i="2" s="1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L1132" i="2" s="1"/>
  <c r="L1131" i="2" s="1"/>
  <c r="L1129" i="2" s="1"/>
  <c r="M1135" i="2"/>
  <c r="M1132" i="2" s="1"/>
  <c r="L1137" i="2"/>
  <c r="M1137" i="2"/>
  <c r="L1140" i="2"/>
  <c r="M1140" i="2"/>
  <c r="L1143" i="2"/>
  <c r="L1139" i="2" s="1"/>
  <c r="M1143" i="2"/>
  <c r="M1139" i="2" s="1"/>
  <c r="L1147" i="2"/>
  <c r="M1147" i="2"/>
  <c r="L1150" i="2"/>
  <c r="M1150" i="2"/>
  <c r="M1149" i="2" s="1"/>
  <c r="L1152" i="2"/>
  <c r="M1152" i="2"/>
  <c r="L1155" i="2"/>
  <c r="L1154" i="2" s="1"/>
  <c r="M1155" i="2"/>
  <c r="M1154" i="2" s="1"/>
  <c r="L1158" i="2"/>
  <c r="M1158" i="2"/>
  <c r="L1162" i="2"/>
  <c r="M1162" i="2"/>
  <c r="L1167" i="2"/>
  <c r="M1167" i="2"/>
  <c r="L1170" i="2"/>
  <c r="M1170" i="2"/>
  <c r="L1172" i="2"/>
  <c r="L1169" i="2" s="1"/>
  <c r="M1172" i="2"/>
  <c r="M1169" i="2" s="1"/>
  <c r="L1174" i="2"/>
  <c r="M1174" i="2"/>
  <c r="L1179" i="2"/>
  <c r="M1179" i="2"/>
  <c r="L1182" i="2"/>
  <c r="L1187" i="2"/>
  <c r="M1187" i="2"/>
  <c r="L1190" i="2"/>
  <c r="M1190" i="2"/>
  <c r="L1192" i="2"/>
  <c r="L1189" i="2" s="1"/>
  <c r="M1192" i="2"/>
  <c r="M1189" i="2" s="1"/>
  <c r="M1188" i="2" s="1"/>
  <c r="M1186" i="2" s="1"/>
  <c r="L1195" i="2"/>
  <c r="L1194" i="2" s="1"/>
  <c r="M1194" i="2"/>
  <c r="K234" i="2"/>
  <c r="K227" i="2"/>
  <c r="M1098" i="2" l="1"/>
  <c r="L1105" i="2"/>
  <c r="M466" i="2"/>
  <c r="M207" i="2"/>
  <c r="L466" i="2"/>
  <c r="L457" i="2" s="1"/>
  <c r="M247" i="2"/>
  <c r="M1105" i="2"/>
  <c r="M1097" i="2" s="1"/>
  <c r="M1095" i="2" s="1"/>
  <c r="L1098" i="2"/>
  <c r="M1081" i="2"/>
  <c r="M1073" i="2" s="1"/>
  <c r="M1069" i="2" s="1"/>
  <c r="L1081" i="2"/>
  <c r="L1073" i="2" s="1"/>
  <c r="L1069" i="2" s="1"/>
  <c r="M21" i="2"/>
  <c r="M20" i="2" s="1"/>
  <c r="M18" i="2" s="1"/>
  <c r="L85" i="2"/>
  <c r="L84" i="2" s="1"/>
  <c r="L82" i="2" s="1"/>
  <c r="M85" i="2"/>
  <c r="M84" i="2" s="1"/>
  <c r="M82" i="2" s="1"/>
  <c r="M44" i="2"/>
  <c r="M43" i="2" s="1"/>
  <c r="M41" i="2" s="1"/>
  <c r="L1168" i="2"/>
  <c r="L1166" i="2" s="1"/>
  <c r="L1149" i="2"/>
  <c r="L43" i="2"/>
  <c r="L41" i="2" s="1"/>
  <c r="M875" i="2"/>
  <c r="M125" i="2"/>
  <c r="M123" i="2" s="1"/>
  <c r="M101" i="2" s="1"/>
  <c r="L1188" i="2"/>
  <c r="L1186" i="2" s="1"/>
  <c r="M1166" i="2"/>
  <c r="M1148" i="2"/>
  <c r="M1146" i="2" s="1"/>
  <c r="L1004" i="2"/>
  <c r="L1002" i="2" s="1"/>
  <c r="L875" i="2"/>
  <c r="L206" i="2"/>
  <c r="L125" i="2"/>
  <c r="L123" i="2" s="1"/>
  <c r="L101" i="2" s="1"/>
  <c r="L1148" i="2"/>
  <c r="L1146" i="2" s="1"/>
  <c r="M1131" i="2"/>
  <c r="M1129" i="2" s="1"/>
  <c r="M545" i="2"/>
  <c r="M538" i="2" s="1"/>
  <c r="M457" i="2"/>
  <c r="L545" i="2"/>
  <c r="L538" i="2" s="1"/>
  <c r="K124" i="2"/>
  <c r="K125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L1097" i="2" l="1"/>
  <c r="L1095" i="2" s="1"/>
  <c r="M206" i="2"/>
  <c r="M199" i="2" s="1"/>
  <c r="M198" i="2" s="1"/>
  <c r="L199" i="2"/>
  <c r="L198" i="2" s="1"/>
  <c r="L17" i="2"/>
  <c r="M17" i="2"/>
  <c r="M1001" i="2"/>
  <c r="L1001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K985" i="2" s="1"/>
  <c r="K984" i="2" s="1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C420" i="1" s="1"/>
  <c r="C419" i="1" s="1"/>
  <c r="C441" i="1" s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K1139" i="2" l="1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1073" i="2" s="1"/>
  <c r="K1069" i="2" s="1"/>
  <c r="K85" i="2"/>
  <c r="K84" i="2" s="1"/>
  <c r="K82" i="2" s="1"/>
  <c r="K1154" i="2"/>
  <c r="K126" i="2"/>
  <c r="K123" i="2" s="1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89" i="2"/>
  <c r="K1188" i="2" s="1"/>
  <c r="K1186" i="2" s="1"/>
  <c r="C303" i="1"/>
  <c r="C439" i="1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545" i="2" s="1"/>
  <c r="K1038" i="2"/>
  <c r="K1037" i="2" s="1"/>
  <c r="K1035" i="2" s="1"/>
  <c r="K1132" i="2"/>
  <c r="K1131" i="2" s="1"/>
  <c r="K1129" i="2" s="1"/>
  <c r="K167" i="2"/>
  <c r="K166" i="2" s="1"/>
  <c r="K164" i="2" s="1"/>
  <c r="K1168" i="2"/>
  <c r="K1166" i="2" s="1"/>
  <c r="K43" i="2" l="1"/>
  <c r="K41" i="2" s="1"/>
  <c r="K17" i="2" s="1"/>
  <c r="D303" i="1"/>
  <c r="D439" i="1" s="1"/>
  <c r="E303" i="1"/>
  <c r="E439" i="1" s="1"/>
  <c r="K101" i="2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E3" i="1"/>
  <c r="E438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E442" i="1" l="1"/>
  <c r="E443" i="1" s="1"/>
  <c r="D442" i="1"/>
  <c r="D443" i="1" s="1"/>
  <c r="K198" i="2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<sst xmlns="http://schemas.openxmlformats.org/spreadsheetml/2006/main" count="2584" uniqueCount="300">
  <si>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</si>
  <si>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</si>
  <si>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</si>
  <si>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</si>
  <si>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</si>
  <si>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</si>
  <si>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</si>
  <si>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</si>
  <si>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</si>
  <si>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</si>
  <si>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</si>
  <si>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</si>
  <si>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</si>
  <si>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</si>
  <si>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</si>
  <si>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</si>
  <si>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</si>
  <si>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</si>
  <si>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</si>
  <si>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</si>
  <si>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</si>
  <si>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</si>
  <si>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</si>
  <si>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</si>
  <si>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</si>
  <si>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</si>
  <si>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</si>
  <si>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</si>
  <si>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</si>
  <si>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</si>
  <si>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</si>
  <si>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</si>
  <si>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</si>
  <si>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</si>
  <si>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</si>
  <si>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</si>
  <si>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</si>
  <si>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</si>
  <si>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</si>
  <si>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</si>
  <si>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</si>
  <si>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</si>
  <si>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</si>
  <si>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</si>
  <si>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</si>
  <si>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</si>
  <si>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</si>
  <si>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</si>
  <si>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</si>
  <si>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</si>
  <si>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</si>
  <si>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</si>
  <si>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</si>
  <si>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</si>
  <si>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</si>
  <si>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</si>
  <si>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</si>
  <si>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</si>
  <si>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</si>
  <si>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</si>
  <si>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</si>
  <si>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</si>
  <si>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</si>
  <si>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</si>
  <si>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</si>
  <si>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</si>
  <si>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</si>
  <si>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</si>
  <si>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</si>
  <si>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</si>
  <si>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</si>
  <si>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</si>
  <si>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</si>
  <si>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</si>
  <si>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</si>
  <si>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</si>
  <si>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</si>
  <si>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</si>
  <si>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</si>
  <si>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</si>
  <si>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</si>
  <si>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</si>
  <si>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</si>
  <si>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</si>
  <si>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</si>
  <si>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</si>
  <si>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</si>
  <si>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</si>
  <si>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</si>
  <si>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</si>
  <si>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</si>
  <si>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</si>
  <si>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</si>
  <si>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</si>
  <si>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</si>
  <si>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</si>
  <si>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</si>
  <si>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</si>
  <si>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</si>
  <si>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</si>
  <si>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</si>
  <si>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</si>
  <si>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</si>
  <si>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</si>
  <si>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</si>
  <si>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</si>
  <si>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</si>
  <si>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</si>
  <si>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</si>
  <si>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</si>
  <si>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</si>
  <si>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</si>
  <si>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</si>
  <si>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</si>
  <si>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</si>
  <si>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</si>
  <si>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</si>
  <si>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</si>
  <si>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</si>
  <si>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</si>
  <si>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</si>
  <si>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</si>
  <si>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</si>
  <si>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</si>
  <si>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</si>
  <si>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</si>
  <si>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</si>
  <si>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</si>
  <si>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</si>
  <si>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</si>
  <si>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</si>
  <si>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</si>
  <si>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</si>
  <si>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</si>
  <si>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</si>
  <si>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</si>
  <si>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</si>
  <si>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</si>
  <si>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</si>
  <si>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</si>
  <si>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</si>
  <si>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</si>
  <si>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</si>
  <si>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</si>
  <si>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</si>
  <si>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</si>
  <si>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</si>
  <si>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</si>
  <si>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</si>
  <si>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</si>
  <si>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</si>
  <si>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</si>
  <si>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</si>
  <si>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</si>
  <si>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</si>
  <si>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</si>
  <si>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</si>
  <si>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</si>
  <si>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</si>
  <si>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</si>
  <si>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</si>
  <si>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</si>
  <si>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</si>
  <si>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</si>
  <si>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</si>
  <si>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</si>
  <si>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</si>
  <si>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</si>
  <si>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</si>
  <si>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</si>
  <si>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</si>
  <si>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</si>
  <si>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</si>
  <si>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</si>
  <si>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</si>
  <si>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</si>
  <si>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</si>
  <si>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</si>
  <si>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</si>
  <si>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</si>
  <si>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</si>
  <si>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</si>
  <si>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</si>
  <si>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</si>
  <si>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</si>
  <si>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</si>
  <si>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</si>
  <si>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</si>
  <si>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</si>
  <si>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</si>
  <si>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</si>
  <si>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</si>
  <si>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</si>
  <si>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</si>
  <si>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</si>
  <si>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</si>
  <si>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</si>
  <si>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</si>
  <si>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</si>
  <si>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</si>
  <si>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</si>
  <si>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</si>
  <si>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</si>
  <si>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</si>
  <si>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</si>
  <si>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</si>
  <si>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</si>
  <si>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</si>
  <si>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</si>
  <si>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</si>
  <si>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</si>
  <si>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</si>
  <si>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</si>
  <si>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</si>
  <si>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</si>
  <si>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</si>
  <si>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</si>
  <si>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</si>
  <si>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</si>
  <si>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</si>
  <si>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</si>
  <si>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</si>
  <si>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</si>
  <si>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</si>
  <si>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</si>
  <si>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</si>
  <si>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</si>
  <si>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</si>
  <si>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</si>
  <si>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</si>
  <si>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</si>
  <si>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</si>
  <si>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</si>
  <si>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</si>
  <si>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</si>
  <si>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</si>
  <si>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</si>
  <si>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</si>
  <si>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</si>
  <si>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</si>
  <si>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</si>
  <si>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</si>
  <si>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</si>
  <si>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</si>
  <si>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</si>
  <si>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</si>
  <si>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</si>
  <si>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</si>
  <si>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</si>
  <si>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</si>
  <si>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</si>
  <si>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</si>
  <si>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</si>
  <si>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</si>
  <si>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</si>
  <si>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</si>
  <si>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</si>
  <si>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</si>
  <si>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</si>
  <si>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</si>
  <si>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</si>
  <si>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</si>
  <si>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</si>
  <si>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</si>
  <si>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</si>
  <si>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</si>
  <si>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</si>
  <si>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</si>
  <si>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</si>
  <si>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</si>
  <si>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</si>
  <si>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</si>
  <si>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</si>
  <si>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</si>
  <si>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</si>
  <si>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</si>
  <si>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</si>
  <si>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</si>
  <si>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</si>
  <si>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</si>
  <si>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</si>
  <si>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</si>
  <si>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</si>
  <si>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</si>
  <si>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</si>
  <si>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</si>
  <si>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</si>
  <si>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</si>
  <si>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</si>
  <si>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</si>
  <si>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</si>
  <si>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</si>
  <si>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</si>
  <si>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</si>
  <si>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</si>
  <si>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</si>
  <si>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</si>
  <si>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</si>
  <si>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</si>
  <si>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 xml:space="preserve">NAZIV ŠKOLE: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</si>
</sst>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C18" sqref="C18"/>
    </sheetView>
  </sheetViews>
  <sheetFormatPr defaultRowHeight="15" x14ac:dyDescent="0.25"/>
  <cols>
    <col min="1" max="1" width="4.7109375" style="31" customWidth="1"/>
    <col min="2" max="2" width="64.5703125" style="59" customWidth="1"/>
    <col min="3" max="5" width="15.42578125" style="60" customWidth="1"/>
    <col min="6" max="6" width="86.14062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25">
      <c r="A3" s="5">
        <v>6</v>
      </c>
      <c r="B3" s="6" t="s">
        <v>5</v>
      </c>
      <c r="C3" s="7">
        <f>SUM(C4,C19,C48,C63,C78,C93,C122,C172,C208,C216,C224,C232,C247,C262,C280,C295)</f>
        <v>10435639</v>
      </c>
      <c r="D3" s="7">
        <f>SUM(D4,D19,D48,D63,D78,D93,D122,D172,D208,D216,D224,D232,D247,D262,D280,D295)</f>
        <v>10382739</v>
      </c>
      <c r="E3" s="7">
        <f>SUM(E4,E19,E48,E63,E78,E93,E122,E172,E208,E216,E224,E232,E247,E262,E280,E295)</f>
        <v>10382739</v>
      </c>
    </row>
    <row r="4" spans="1:5" s="8" customFormat="1" x14ac:dyDescent="0.25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25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x14ac:dyDescent="0.25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x14ac:dyDescent="0.25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25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x14ac:dyDescent="0.25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x14ac:dyDescent="0.25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x14ac:dyDescent="0.25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x14ac:dyDescent="0.25">
      <c r="A48" s="2">
        <v>634</v>
      </c>
      <c r="B48" s="9" t="s">
        <v>14</v>
      </c>
      <c r="C48" s="16">
        <f t="shared" ref="C48:E48" si="8">SUM(C49,C56)</f>
        <v>10000</v>
      </c>
      <c r="D48" s="16">
        <f t="shared" si="8"/>
        <v>10000</v>
      </c>
      <c r="E48" s="16">
        <f t="shared" si="8"/>
        <v>10000</v>
      </c>
    </row>
    <row r="49" spans="1:5" s="8" customFormat="1" x14ac:dyDescent="0.25">
      <c r="A49" s="11">
        <v>6341</v>
      </c>
      <c r="B49" s="12" t="s">
        <v>15</v>
      </c>
      <c r="C49" s="13">
        <f t="shared" ref="C49" si="9">SUM(C50:C55)</f>
        <v>10000</v>
      </c>
      <c r="D49" s="13">
        <f t="shared" ref="D49:E49" si="10">SUM(D50:D55)</f>
        <v>10000</v>
      </c>
      <c r="E49" s="13">
        <f t="shared" si="10"/>
        <v>10000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>
        <v>10000</v>
      </c>
      <c r="D52" s="15">
        <v>10000</v>
      </c>
      <c r="E52" s="15">
        <v>10000</v>
      </c>
    </row>
    <row r="53" spans="1:5" s="8" customFormat="1" x14ac:dyDescent="0.25">
      <c r="A53" s="11"/>
      <c r="B53" s="14">
        <v>6210</v>
      </c>
      <c r="C53" s="15"/>
      <c r="D53" s="15"/>
      <c r="E53" s="15"/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x14ac:dyDescent="0.25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x14ac:dyDescent="0.25">
      <c r="A63" s="2">
        <v>636</v>
      </c>
      <c r="B63" s="9" t="s">
        <v>17</v>
      </c>
      <c r="C63" s="18">
        <f t="shared" ref="C63:E63" si="12">SUM(C64,C71)</f>
        <v>9072738</v>
      </c>
      <c r="D63" s="18">
        <f t="shared" si="12"/>
        <v>9072738</v>
      </c>
      <c r="E63" s="18">
        <f t="shared" si="12"/>
        <v>9072738</v>
      </c>
    </row>
    <row r="64" spans="1:5" s="8" customFormat="1" x14ac:dyDescent="0.25">
      <c r="A64" s="11">
        <v>6361</v>
      </c>
      <c r="B64" s="12" t="s">
        <v>18</v>
      </c>
      <c r="C64" s="13">
        <f t="shared" ref="C64" si="13">SUM(C65:C70)</f>
        <v>9072738</v>
      </c>
      <c r="D64" s="13">
        <f t="shared" ref="D64:E64" si="14">SUM(D65:D70)</f>
        <v>9072738</v>
      </c>
      <c r="E64" s="13">
        <f t="shared" si="14"/>
        <v>9072738</v>
      </c>
    </row>
    <row r="65" spans="1:5" s="8" customFormat="1" x14ac:dyDescent="0.25">
      <c r="A65" s="11"/>
      <c r="B65" s="14">
        <v>3210</v>
      </c>
      <c r="C65" s="15"/>
      <c r="D65" s="15"/>
      <c r="E65" s="15"/>
    </row>
    <row r="66" spans="1:5" s="8" customFormat="1" x14ac:dyDescent="0.25">
      <c r="A66" s="11"/>
      <c r="B66" s="14">
        <v>4910</v>
      </c>
      <c r="C66" s="15"/>
      <c r="D66" s="15"/>
      <c r="E66" s="15"/>
    </row>
    <row r="67" spans="1:5" s="8" customFormat="1" x14ac:dyDescent="0.25">
      <c r="A67" s="11"/>
      <c r="B67" s="14">
        <v>5410</v>
      </c>
      <c r="C67" s="15">
        <v>9072738</v>
      </c>
      <c r="D67" s="15">
        <v>9072738</v>
      </c>
      <c r="E67" s="15">
        <v>9072738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x14ac:dyDescent="0.25">
      <c r="A71" s="11">
        <v>6362</v>
      </c>
      <c r="B71" s="12" t="s">
        <v>19</v>
      </c>
      <c r="C71" s="13">
        <f t="shared" ref="C71:E71" si="15">SUM(C72:C77)</f>
        <v>0</v>
      </c>
      <c r="D71" s="13">
        <f t="shared" si="15"/>
        <v>0</v>
      </c>
      <c r="E71" s="13">
        <f t="shared" si="15"/>
        <v>0</v>
      </c>
    </row>
    <row r="72" spans="1:5" s="8" customFormat="1" x14ac:dyDescent="0.25">
      <c r="A72" s="11"/>
      <c r="B72" s="14">
        <v>3210</v>
      </c>
      <c r="C72" s="15"/>
      <c r="D72" s="15"/>
      <c r="E72" s="15"/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/>
      <c r="D74" s="15"/>
      <c r="E74" s="15"/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x14ac:dyDescent="0.25">
      <c r="A78" s="2">
        <v>638</v>
      </c>
      <c r="B78" s="9" t="s">
        <v>20</v>
      </c>
      <c r="C78" s="18">
        <f t="shared" ref="C78:E78" si="16">SUM(C79,C86)</f>
        <v>44730</v>
      </c>
      <c r="D78" s="18">
        <f t="shared" si="16"/>
        <v>44730</v>
      </c>
      <c r="E78" s="18">
        <f t="shared" si="16"/>
        <v>44730</v>
      </c>
    </row>
    <row r="79" spans="1:5" s="8" customFormat="1" x14ac:dyDescent="0.25">
      <c r="A79" s="11">
        <v>6381</v>
      </c>
      <c r="B79" s="12" t="s">
        <v>21</v>
      </c>
      <c r="C79" s="13">
        <f t="shared" ref="C79" si="17">SUM(C80:C85)</f>
        <v>44730</v>
      </c>
      <c r="D79" s="13">
        <f t="shared" ref="D79:E79" si="18">SUM(D80:D85)</f>
        <v>44730</v>
      </c>
      <c r="E79" s="13">
        <f t="shared" si="18"/>
        <v>44730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>
        <v>44730</v>
      </c>
      <c r="D82" s="15">
        <v>44730</v>
      </c>
      <c r="E82" s="15">
        <v>44730</v>
      </c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x14ac:dyDescent="0.25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x14ac:dyDescent="0.25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25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x14ac:dyDescent="0.25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x14ac:dyDescent="0.25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x14ac:dyDescent="0.25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25">
      <c r="A138" s="11"/>
      <c r="B138" s="14">
        <v>3210</v>
      </c>
      <c r="C138" s="15"/>
      <c r="D138" s="15"/>
      <c r="E138" s="15"/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x14ac:dyDescent="0.25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25">
      <c r="A145" s="11"/>
      <c r="B145" s="14">
        <v>3210</v>
      </c>
      <c r="C145" s="15"/>
      <c r="D145" s="15"/>
      <c r="E145" s="15"/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x14ac:dyDescent="0.25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x14ac:dyDescent="0.25">
      <c r="A224" s="2">
        <v>652</v>
      </c>
      <c r="B224" s="9" t="s">
        <v>46</v>
      </c>
      <c r="C224" s="18">
        <f t="shared" ref="C224:E224" si="43">SUM(C225)</f>
        <v>171526</v>
      </c>
      <c r="D224" s="18">
        <f t="shared" si="43"/>
        <v>171526</v>
      </c>
      <c r="E224" s="18">
        <f t="shared" si="43"/>
        <v>171526</v>
      </c>
    </row>
    <row r="225" spans="1:5" s="8" customFormat="1" x14ac:dyDescent="0.25">
      <c r="A225" s="11">
        <v>6526</v>
      </c>
      <c r="B225" s="12" t="s">
        <v>47</v>
      </c>
      <c r="C225" s="13">
        <f t="shared" ref="C225:E225" si="44">SUM(C226:C231)</f>
        <v>171526</v>
      </c>
      <c r="D225" s="13">
        <f t="shared" si="44"/>
        <v>171526</v>
      </c>
      <c r="E225" s="13">
        <f t="shared" si="44"/>
        <v>171526</v>
      </c>
    </row>
    <row r="226" spans="1:5" s="8" customFormat="1" x14ac:dyDescent="0.25">
      <c r="A226" s="11"/>
      <c r="B226" s="14">
        <v>3210</v>
      </c>
      <c r="C226" s="15"/>
      <c r="D226" s="15"/>
      <c r="E226" s="15"/>
    </row>
    <row r="227" spans="1:5" s="8" customFormat="1" x14ac:dyDescent="0.25">
      <c r="A227" s="11"/>
      <c r="B227" s="14">
        <v>4910</v>
      </c>
      <c r="C227" s="15"/>
      <c r="D227" s="15"/>
      <c r="E227" s="15"/>
    </row>
    <row r="228" spans="1:5" s="8" customFormat="1" x14ac:dyDescent="0.25">
      <c r="A228" s="11"/>
      <c r="B228" s="14">
        <v>5410</v>
      </c>
      <c r="C228" s="15">
        <v>171526</v>
      </c>
      <c r="D228" s="15">
        <v>171526</v>
      </c>
      <c r="E228" s="15">
        <v>171526</v>
      </c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x14ac:dyDescent="0.25">
      <c r="A232" s="2">
        <v>661</v>
      </c>
      <c r="B232" s="9" t="s">
        <v>48</v>
      </c>
      <c r="C232" s="18">
        <f t="shared" ref="C232:E232" si="45">SUM(C233,C240)</f>
        <v>13000</v>
      </c>
      <c r="D232" s="18">
        <f t="shared" si="45"/>
        <v>13000</v>
      </c>
      <c r="E232" s="18">
        <f t="shared" si="45"/>
        <v>13000</v>
      </c>
    </row>
    <row r="233" spans="1:5" s="8" customFormat="1" x14ac:dyDescent="0.25">
      <c r="A233" s="11">
        <v>6614</v>
      </c>
      <c r="B233" s="12" t="s">
        <v>49</v>
      </c>
      <c r="C233" s="13">
        <f t="shared" ref="C233" si="46">SUM(C234:C239)</f>
        <v>13000</v>
      </c>
      <c r="D233" s="13">
        <f t="shared" ref="D233:E233" si="47">SUM(D234:D239)</f>
        <v>13000</v>
      </c>
      <c r="E233" s="13">
        <f t="shared" si="47"/>
        <v>13000</v>
      </c>
    </row>
    <row r="234" spans="1:5" s="8" customFormat="1" x14ac:dyDescent="0.25">
      <c r="A234" s="11"/>
      <c r="B234" s="14">
        <v>3210</v>
      </c>
      <c r="C234" s="15">
        <v>13000</v>
      </c>
      <c r="D234" s="15">
        <v>13000</v>
      </c>
      <c r="E234" s="15">
        <v>13000</v>
      </c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x14ac:dyDescent="0.25">
      <c r="A240" s="19">
        <v>6615</v>
      </c>
      <c r="B240" s="20" t="s">
        <v>50</v>
      </c>
      <c r="C240" s="13">
        <f t="shared" ref="C240:E240" si="48">SUM(C241:C246)</f>
        <v>0</v>
      </c>
      <c r="D240" s="13">
        <f t="shared" si="48"/>
        <v>0</v>
      </c>
      <c r="E240" s="13">
        <f t="shared" si="48"/>
        <v>0</v>
      </c>
    </row>
    <row r="241" spans="1:5" s="8" customFormat="1" x14ac:dyDescent="0.25">
      <c r="A241" s="11"/>
      <c r="B241" s="14">
        <v>3210</v>
      </c>
      <c r="C241" s="15"/>
      <c r="D241" s="15"/>
      <c r="E241" s="15"/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x14ac:dyDescent="0.25">
      <c r="A247" s="2">
        <v>663</v>
      </c>
      <c r="B247" s="9" t="s">
        <v>51</v>
      </c>
      <c r="C247" s="18">
        <f t="shared" ref="C247:E247" si="49">SUM(C248,C255)</f>
        <v>1100</v>
      </c>
      <c r="D247" s="18">
        <f t="shared" si="49"/>
        <v>1100</v>
      </c>
      <c r="E247" s="18">
        <f t="shared" si="49"/>
        <v>1100</v>
      </c>
    </row>
    <row r="248" spans="1:5" s="8" customFormat="1" x14ac:dyDescent="0.25">
      <c r="A248" s="11">
        <v>6631</v>
      </c>
      <c r="B248" s="17" t="s">
        <v>52</v>
      </c>
      <c r="C248" s="13">
        <f t="shared" ref="C248" si="50">SUM(C249:C254)</f>
        <v>1100</v>
      </c>
      <c r="D248" s="13">
        <f t="shared" ref="D248:E248" si="51">SUM(D249:D254)</f>
        <v>1100</v>
      </c>
      <c r="E248" s="13">
        <f t="shared" si="51"/>
        <v>1100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/>
      <c r="D250" s="15"/>
      <c r="E250" s="15"/>
    </row>
    <row r="251" spans="1:5" s="8" customFormat="1" x14ac:dyDescent="0.25">
      <c r="A251" s="11"/>
      <c r="B251" s="14">
        <v>5410</v>
      </c>
      <c r="C251" s="15">
        <v>1100</v>
      </c>
      <c r="D251" s="15">
        <v>1100</v>
      </c>
      <c r="E251" s="15">
        <v>1100</v>
      </c>
    </row>
    <row r="252" spans="1:5" s="8" customFormat="1" x14ac:dyDescent="0.25">
      <c r="A252" s="11"/>
      <c r="B252" s="14">
        <v>6210</v>
      </c>
      <c r="C252" s="15"/>
      <c r="D252" s="15"/>
      <c r="E252" s="15"/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x14ac:dyDescent="0.25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6" s="8" customFormat="1" x14ac:dyDescent="0.25">
      <c r="A257" s="11"/>
      <c r="B257" s="14">
        <v>4910</v>
      </c>
      <c r="C257" s="15"/>
      <c r="D257" s="15"/>
      <c r="E257" s="15"/>
    </row>
    <row r="258" spans="1:6" s="8" customFormat="1" x14ac:dyDescent="0.25">
      <c r="A258" s="11"/>
      <c r="B258" s="14">
        <v>5410</v>
      </c>
      <c r="C258" s="15"/>
      <c r="D258" s="15"/>
      <c r="E258" s="15"/>
    </row>
    <row r="259" spans="1:6" s="8" customFormat="1" x14ac:dyDescent="0.25">
      <c r="A259" s="11"/>
      <c r="B259" s="14">
        <v>6210</v>
      </c>
      <c r="C259" s="15"/>
      <c r="D259" s="15"/>
      <c r="E259" s="15"/>
    </row>
    <row r="260" spans="1:6" s="8" customFormat="1" x14ac:dyDescent="0.25">
      <c r="A260" s="11"/>
      <c r="B260" s="14">
        <v>7210</v>
      </c>
      <c r="C260" s="15"/>
      <c r="D260" s="15"/>
      <c r="E260" s="15"/>
    </row>
    <row r="261" spans="1:6" s="8" customFormat="1" x14ac:dyDescent="0.25">
      <c r="A261" s="11"/>
      <c r="B261" s="14">
        <v>8210</v>
      </c>
      <c r="C261" s="15"/>
      <c r="D261" s="15"/>
      <c r="E261" s="15"/>
    </row>
    <row r="262" spans="1:6" s="8" customFormat="1" ht="25.5" x14ac:dyDescent="0.25">
      <c r="A262" s="21">
        <v>671</v>
      </c>
      <c r="B262" s="22" t="s">
        <v>54</v>
      </c>
      <c r="C262" s="18">
        <f>SUM(C263,C270)</f>
        <v>1121845</v>
      </c>
      <c r="D262" s="18">
        <f>SUM(D263,D270)</f>
        <v>1068945</v>
      </c>
      <c r="E262" s="18">
        <f>SUM(E263,E270)</f>
        <v>1068945</v>
      </c>
    </row>
    <row r="263" spans="1:6" s="8" customFormat="1" x14ac:dyDescent="0.25">
      <c r="A263" s="23">
        <v>6711</v>
      </c>
      <c r="B263" s="24" t="s">
        <v>55</v>
      </c>
      <c r="C263" s="13">
        <f>SUM(C264:C269)</f>
        <v>1121845</v>
      </c>
      <c r="D263" s="13">
        <f>SUM(D264:D269)</f>
        <v>1068945</v>
      </c>
      <c r="E263" s="13">
        <f>SUM(E264:E269)</f>
        <v>1068945</v>
      </c>
      <c r="F263" s="25"/>
    </row>
    <row r="264" spans="1:6" s="8" customFormat="1" x14ac:dyDescent="0.25">
      <c r="A264" s="11"/>
      <c r="B264" s="23">
        <v>11</v>
      </c>
      <c r="C264" s="15">
        <v>284860</v>
      </c>
      <c r="D264" s="15">
        <v>232100</v>
      </c>
      <c r="E264" s="15">
        <v>232100</v>
      </c>
    </row>
    <row r="265" spans="1:6" s="8" customFormat="1" x14ac:dyDescent="0.25">
      <c r="A265" s="11"/>
      <c r="B265" s="26">
        <v>12</v>
      </c>
      <c r="C265" s="15">
        <v>747645</v>
      </c>
      <c r="D265" s="15">
        <v>747645</v>
      </c>
      <c r="E265" s="15">
        <v>747645</v>
      </c>
      <c r="F265" s="8" t="s">
        <v>56</v>
      </c>
    </row>
    <row r="266" spans="1:6" s="8" customFormat="1" x14ac:dyDescent="0.25">
      <c r="A266" s="11"/>
      <c r="B266" s="26">
        <v>5103</v>
      </c>
      <c r="C266" s="15">
        <v>140</v>
      </c>
      <c r="D266" s="15"/>
      <c r="E266" s="15"/>
      <c r="F266" s="8" t="s">
        <v>57</v>
      </c>
    </row>
    <row r="267" spans="1:6" s="8" customFormat="1" x14ac:dyDescent="0.25">
      <c r="A267" s="11"/>
      <c r="B267" s="26">
        <v>526</v>
      </c>
      <c r="C267" s="15"/>
      <c r="D267" s="15"/>
      <c r="E267" s="15"/>
      <c r="F267" s="8" t="s">
        <v>57</v>
      </c>
    </row>
    <row r="268" spans="1:6" s="8" customFormat="1" ht="15.75" customHeight="1" x14ac:dyDescent="0.25">
      <c r="A268" s="11"/>
      <c r="B268" s="26">
        <v>527</v>
      </c>
      <c r="C268" s="15">
        <v>66000</v>
      </c>
      <c r="D268" s="15">
        <v>66000</v>
      </c>
      <c r="E268" s="15">
        <v>66000</v>
      </c>
      <c r="F268" s="8" t="s">
        <v>58</v>
      </c>
    </row>
    <row r="269" spans="1:6" s="8" customFormat="1" ht="16.5" customHeight="1" x14ac:dyDescent="0.25">
      <c r="A269" s="11"/>
      <c r="B269" s="26">
        <v>5212</v>
      </c>
      <c r="C269" s="15">
        <v>23200</v>
      </c>
      <c r="D269" s="15">
        <v>23200</v>
      </c>
      <c r="E269" s="15">
        <v>23200</v>
      </c>
      <c r="F269" s="8" t="s">
        <v>59</v>
      </c>
    </row>
    <row r="270" spans="1:6" s="8" customFormat="1" ht="25.5" x14ac:dyDescent="0.25">
      <c r="A270" s="23">
        <v>6712</v>
      </c>
      <c r="B270" s="24" t="s">
        <v>60</v>
      </c>
      <c r="C270" s="13">
        <f>SUM(C271:C276)</f>
        <v>0</v>
      </c>
      <c r="D270" s="13">
        <f>SUM(D271:D276)</f>
        <v>0</v>
      </c>
      <c r="E270" s="13">
        <f>SUM(E271:E276)</f>
        <v>0</v>
      </c>
    </row>
    <row r="271" spans="1:6" s="8" customFormat="1" x14ac:dyDescent="0.25">
      <c r="A271" s="11"/>
      <c r="B271" s="23">
        <v>11</v>
      </c>
      <c r="C271" s="15"/>
      <c r="D271" s="15"/>
      <c r="E271" s="15"/>
    </row>
    <row r="272" spans="1:6" s="8" customFormat="1" x14ac:dyDescent="0.25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25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25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25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25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25">
      <c r="A279" s="11"/>
      <c r="B279" s="14">
        <v>4910</v>
      </c>
      <c r="C279" s="15"/>
      <c r="D279" s="15"/>
      <c r="E279" s="15"/>
    </row>
    <row r="280" spans="1:6" s="8" customFormat="1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25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25">
      <c r="A282" s="11"/>
      <c r="B282" s="14">
        <v>3210</v>
      </c>
      <c r="C282" s="15"/>
      <c r="D282" s="15"/>
      <c r="E282" s="15"/>
    </row>
    <row r="283" spans="1:6" s="8" customFormat="1" x14ac:dyDescent="0.25">
      <c r="A283" s="11"/>
      <c r="B283" s="14">
        <v>4910</v>
      </c>
      <c r="C283" s="15"/>
      <c r="D283" s="15"/>
      <c r="E283" s="15"/>
    </row>
    <row r="284" spans="1:6" s="8" customFormat="1" x14ac:dyDescent="0.25">
      <c r="A284" s="11"/>
      <c r="B284" s="14">
        <v>5410</v>
      </c>
      <c r="C284" s="15"/>
      <c r="D284" s="15"/>
      <c r="E284" s="15"/>
    </row>
    <row r="285" spans="1:6" s="8" customFormat="1" x14ac:dyDescent="0.25">
      <c r="A285" s="11"/>
      <c r="B285" s="14">
        <v>6210</v>
      </c>
      <c r="C285" s="15"/>
      <c r="D285" s="15"/>
      <c r="E285" s="15"/>
    </row>
    <row r="286" spans="1:6" s="8" customFormat="1" x14ac:dyDescent="0.25">
      <c r="A286" s="11"/>
      <c r="B286" s="14">
        <v>7210</v>
      </c>
      <c r="C286" s="15"/>
      <c r="D286" s="15"/>
      <c r="E286" s="15"/>
    </row>
    <row r="287" spans="1:6" s="8" customFormat="1" x14ac:dyDescent="0.25">
      <c r="A287" s="11"/>
      <c r="B287" s="14">
        <v>8210</v>
      </c>
      <c r="C287" s="15"/>
      <c r="D287" s="15"/>
      <c r="E287" s="15"/>
    </row>
    <row r="288" spans="1:6" s="8" customFormat="1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x14ac:dyDescent="0.25">
      <c r="A295" s="2">
        <v>683</v>
      </c>
      <c r="B295" s="9" t="s">
        <v>66</v>
      </c>
      <c r="C295" s="18">
        <f t="shared" ref="C295:E295" si="59">SUM(C296)</f>
        <v>700</v>
      </c>
      <c r="D295" s="18">
        <f t="shared" si="59"/>
        <v>700</v>
      </c>
      <c r="E295" s="18">
        <f t="shared" si="59"/>
        <v>700</v>
      </c>
    </row>
    <row r="296" spans="1:5" s="8" customFormat="1" x14ac:dyDescent="0.25">
      <c r="A296" s="11">
        <v>6831</v>
      </c>
      <c r="B296" s="12" t="s">
        <v>66</v>
      </c>
      <c r="C296" s="13">
        <f t="shared" ref="C296:E296" si="60">SUM(C297:C302)</f>
        <v>700</v>
      </c>
      <c r="D296" s="13">
        <f t="shared" si="60"/>
        <v>700</v>
      </c>
      <c r="E296" s="13">
        <f t="shared" si="60"/>
        <v>700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>
        <v>700</v>
      </c>
      <c r="D299" s="15">
        <v>700</v>
      </c>
      <c r="E299" s="15">
        <v>700</v>
      </c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x14ac:dyDescent="0.25">
      <c r="A303" s="5">
        <v>7</v>
      </c>
      <c r="B303" s="6" t="s">
        <v>67</v>
      </c>
      <c r="C303" s="7">
        <f t="shared" ref="C303:E303" si="61">SUM(C304,C312,C334,C370)</f>
        <v>1543</v>
      </c>
      <c r="D303" s="7">
        <f t="shared" si="61"/>
        <v>1543</v>
      </c>
      <c r="E303" s="7">
        <f t="shared" si="61"/>
        <v>1543</v>
      </c>
    </row>
    <row r="304" spans="1:5" s="8" customFormat="1" x14ac:dyDescent="0.25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25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x14ac:dyDescent="0.25">
      <c r="A312" s="2">
        <v>721</v>
      </c>
      <c r="B312" s="9" t="s">
        <v>69</v>
      </c>
      <c r="C312" s="18">
        <f t="shared" ref="C312:E312" si="64">SUM(C313,C320,C327)</f>
        <v>1543</v>
      </c>
      <c r="D312" s="18">
        <f t="shared" si="64"/>
        <v>1543</v>
      </c>
      <c r="E312" s="18">
        <f t="shared" si="64"/>
        <v>1543</v>
      </c>
    </row>
    <row r="313" spans="1:5" s="8" customFormat="1" x14ac:dyDescent="0.25">
      <c r="A313" s="11">
        <v>7211</v>
      </c>
      <c r="B313" s="20" t="s">
        <v>70</v>
      </c>
      <c r="C313" s="13">
        <f t="shared" ref="C313:E313" si="65">SUM(C314:C319)</f>
        <v>1543</v>
      </c>
      <c r="D313" s="13">
        <f t="shared" si="65"/>
        <v>1543</v>
      </c>
      <c r="E313" s="13">
        <f t="shared" si="65"/>
        <v>1543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>
        <v>1543</v>
      </c>
      <c r="D318" s="15">
        <v>1543</v>
      </c>
      <c r="E318" s="15">
        <v>1543</v>
      </c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x14ac:dyDescent="0.25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x14ac:dyDescent="0.25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25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x14ac:dyDescent="0.25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x14ac:dyDescent="0.25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x14ac:dyDescent="0.25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x14ac:dyDescent="0.25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x14ac:dyDescent="0.25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25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x14ac:dyDescent="0.25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5.5" x14ac:dyDescent="0.25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5.5" x14ac:dyDescent="0.25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5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25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5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25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5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25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x14ac:dyDescent="0.25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25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x14ac:dyDescent="0.25">
      <c r="A419" s="5">
        <v>9</v>
      </c>
      <c r="B419" s="6" t="s">
        <v>92</v>
      </c>
      <c r="C419" s="7">
        <f t="shared" ref="C419" si="87">SUM(C420)</f>
        <v>175270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25">
      <c r="A420" s="2">
        <v>922</v>
      </c>
      <c r="B420" s="9" t="s">
        <v>93</v>
      </c>
      <c r="C420" s="18">
        <f t="shared" ref="C420:E420" si="89">SUM(C421,C428)</f>
        <v>175270</v>
      </c>
      <c r="D420" s="18">
        <f t="shared" si="89"/>
        <v>0</v>
      </c>
      <c r="E420" s="18">
        <f t="shared" si="89"/>
        <v>0</v>
      </c>
    </row>
    <row r="421" spans="1:5" s="8" customFormat="1" x14ac:dyDescent="0.25">
      <c r="A421" s="11">
        <v>9221</v>
      </c>
      <c r="B421" s="20" t="s">
        <v>94</v>
      </c>
      <c r="C421" s="13">
        <f t="shared" ref="C421" si="90">SUM(C422:C427)</f>
        <v>175270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25">
      <c r="A422" s="11"/>
      <c r="B422" s="14">
        <v>3210</v>
      </c>
      <c r="C422" s="15"/>
      <c r="D422" s="15"/>
      <c r="E422" s="15"/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>
        <v>175270</v>
      </c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/>
      <c r="D427" s="15"/>
      <c r="E427" s="15"/>
    </row>
    <row r="428" spans="1:5" s="8" customFormat="1" x14ac:dyDescent="0.25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6" s="8" customFormat="1" x14ac:dyDescent="0.25">
      <c r="A433" s="11"/>
      <c r="B433" s="14">
        <v>7210</v>
      </c>
      <c r="C433" s="15"/>
      <c r="D433" s="15"/>
      <c r="E433" s="15"/>
    </row>
    <row r="434" spans="1:6" s="8" customFormat="1" x14ac:dyDescent="0.25">
      <c r="A434" s="11"/>
      <c r="B434" s="14">
        <v>8210</v>
      </c>
      <c r="C434" s="15"/>
      <c r="D434" s="15"/>
      <c r="E434" s="15"/>
    </row>
    <row r="435" spans="1:6" s="8" customFormat="1" x14ac:dyDescent="0.25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10612452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10384282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10384282</v>
      </c>
    </row>
    <row r="436" spans="1:6" s="8" customFormat="1" x14ac:dyDescent="0.25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25">
      <c r="A437" s="31"/>
      <c r="B437" s="32"/>
      <c r="C437" s="33"/>
      <c r="D437" s="33"/>
      <c r="E437" s="33"/>
    </row>
    <row r="438" spans="1:6" s="8" customFormat="1" x14ac:dyDescent="0.25">
      <c r="A438" s="31"/>
      <c r="B438" s="22" t="s">
        <v>98</v>
      </c>
      <c r="C438" s="34">
        <f>C3</f>
        <v>10435639</v>
      </c>
      <c r="D438" s="34">
        <f>D3</f>
        <v>10382739</v>
      </c>
      <c r="E438" s="34">
        <f>E3</f>
        <v>10382739</v>
      </c>
    </row>
    <row r="439" spans="1:6" s="8" customFormat="1" x14ac:dyDescent="0.25">
      <c r="A439" s="31"/>
      <c r="B439" s="22" t="s">
        <v>99</v>
      </c>
      <c r="C439" s="34">
        <f>C303</f>
        <v>1543</v>
      </c>
      <c r="D439" s="34">
        <f>D303</f>
        <v>1543</v>
      </c>
      <c r="E439" s="34">
        <f>E303</f>
        <v>1543</v>
      </c>
    </row>
    <row r="440" spans="1:6" s="35" customFormat="1" x14ac:dyDescent="0.25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25">
      <c r="B441" s="22" t="s">
        <v>101</v>
      </c>
      <c r="C441" s="34">
        <f>C419</f>
        <v>175270</v>
      </c>
      <c r="D441" s="34">
        <f>D419</f>
        <v>0</v>
      </c>
      <c r="E441" s="34">
        <f>E419</f>
        <v>0</v>
      </c>
    </row>
    <row r="442" spans="1:6" s="38" customFormat="1" ht="12.75" x14ac:dyDescent="0.2">
      <c r="A442" s="31"/>
      <c r="B442" s="36" t="s">
        <v>102</v>
      </c>
      <c r="C442" s="37">
        <f t="shared" ref="C442:E442" si="93">SUM(C438:C441)</f>
        <v>10612452</v>
      </c>
      <c r="D442" s="37">
        <f t="shared" si="93"/>
        <v>10384282</v>
      </c>
      <c r="E442" s="37">
        <f t="shared" si="93"/>
        <v>10384282</v>
      </c>
    </row>
    <row r="443" spans="1:6" x14ac:dyDescent="0.25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25">
      <c r="B444" s="32"/>
      <c r="C444" s="33"/>
      <c r="D444" s="33"/>
      <c r="E444" s="33"/>
    </row>
    <row r="445" spans="1:6" ht="22.5" x14ac:dyDescent="0.25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25">
      <c r="A446" s="42">
        <v>11</v>
      </c>
      <c r="B446" s="5">
        <v>11</v>
      </c>
      <c r="C446" s="43">
        <f t="shared" ref="C446:E457" si="94">SUMIF($B$5:$B$435,$B446,C$5:C$435)</f>
        <v>284860</v>
      </c>
      <c r="D446" s="43">
        <f t="shared" si="94"/>
        <v>232100</v>
      </c>
      <c r="E446" s="43">
        <f t="shared" si="94"/>
        <v>232100</v>
      </c>
      <c r="F446" t="s">
        <v>105</v>
      </c>
    </row>
    <row r="447" spans="1:6" x14ac:dyDescent="0.25">
      <c r="A447" s="44">
        <v>12</v>
      </c>
      <c r="B447" s="45">
        <v>12</v>
      </c>
      <c r="C447" s="43">
        <f t="shared" si="94"/>
        <v>747645</v>
      </c>
      <c r="D447" s="43">
        <f t="shared" si="94"/>
        <v>747645</v>
      </c>
      <c r="E447" s="43">
        <f t="shared" si="94"/>
        <v>747645</v>
      </c>
      <c r="F447" t="s">
        <v>106</v>
      </c>
    </row>
    <row r="448" spans="1:6" x14ac:dyDescent="0.25">
      <c r="A448" s="44">
        <v>51</v>
      </c>
      <c r="B448" s="26">
        <v>5103</v>
      </c>
      <c r="C448" s="43">
        <f t="shared" si="94"/>
        <v>140</v>
      </c>
      <c r="D448" s="43">
        <f t="shared" si="94"/>
        <v>0</v>
      </c>
      <c r="E448" s="43">
        <f t="shared" si="94"/>
        <v>0</v>
      </c>
      <c r="F448" t="s">
        <v>107</v>
      </c>
    </row>
    <row r="449" spans="1:6" x14ac:dyDescent="0.25">
      <c r="A449" s="44">
        <v>52</v>
      </c>
      <c r="B449" s="26">
        <v>526</v>
      </c>
      <c r="C449" s="43">
        <f t="shared" si="94"/>
        <v>0</v>
      </c>
      <c r="D449" s="43">
        <f t="shared" si="94"/>
        <v>0</v>
      </c>
      <c r="E449" s="43">
        <f t="shared" si="94"/>
        <v>0</v>
      </c>
      <c r="F449" t="s">
        <v>108</v>
      </c>
    </row>
    <row r="450" spans="1:6" x14ac:dyDescent="0.25">
      <c r="A450" s="44">
        <v>52</v>
      </c>
      <c r="B450" s="26">
        <v>527</v>
      </c>
      <c r="C450" s="43">
        <f t="shared" si="94"/>
        <v>66000</v>
      </c>
      <c r="D450" s="43">
        <f t="shared" si="94"/>
        <v>66000</v>
      </c>
      <c r="E450" s="43">
        <f t="shared" si="94"/>
        <v>66000</v>
      </c>
      <c r="F450" t="s">
        <v>108</v>
      </c>
    </row>
    <row r="451" spans="1:6" x14ac:dyDescent="0.25">
      <c r="A451" s="44">
        <v>52</v>
      </c>
      <c r="B451" s="26">
        <v>5212</v>
      </c>
      <c r="C451" s="43">
        <f t="shared" si="94"/>
        <v>23200</v>
      </c>
      <c r="D451" s="43">
        <f t="shared" si="94"/>
        <v>23200</v>
      </c>
      <c r="E451" s="43">
        <f t="shared" si="94"/>
        <v>23200</v>
      </c>
      <c r="F451" t="s">
        <v>108</v>
      </c>
    </row>
    <row r="452" spans="1:6" x14ac:dyDescent="0.25">
      <c r="A452" s="44">
        <v>32</v>
      </c>
      <c r="B452" s="14">
        <v>3210</v>
      </c>
      <c r="C452" s="43">
        <f t="shared" si="94"/>
        <v>13000</v>
      </c>
      <c r="D452" s="43">
        <f t="shared" si="94"/>
        <v>13000</v>
      </c>
      <c r="E452" s="43">
        <f t="shared" si="94"/>
        <v>13000</v>
      </c>
      <c r="F452" t="s">
        <v>109</v>
      </c>
    </row>
    <row r="453" spans="1:6" x14ac:dyDescent="0.25">
      <c r="A453" s="44">
        <v>49</v>
      </c>
      <c r="B453" s="14">
        <v>4910</v>
      </c>
      <c r="C453" s="43">
        <f t="shared" si="94"/>
        <v>0</v>
      </c>
      <c r="D453" s="43">
        <f t="shared" si="94"/>
        <v>0</v>
      </c>
      <c r="E453" s="43">
        <f t="shared" si="94"/>
        <v>0</v>
      </c>
      <c r="F453" t="s">
        <v>110</v>
      </c>
    </row>
    <row r="454" spans="1:6" x14ac:dyDescent="0.25">
      <c r="A454" s="44">
        <v>54</v>
      </c>
      <c r="B454" s="14">
        <v>5410</v>
      </c>
      <c r="C454" s="43">
        <f t="shared" si="94"/>
        <v>9476064</v>
      </c>
      <c r="D454" s="43">
        <f t="shared" si="94"/>
        <v>9300794</v>
      </c>
      <c r="E454" s="43">
        <f t="shared" si="94"/>
        <v>9300794</v>
      </c>
      <c r="F454" t="s">
        <v>111</v>
      </c>
    </row>
    <row r="455" spans="1:6" ht="32.25" customHeight="1" x14ac:dyDescent="0.25">
      <c r="A455" s="44">
        <v>62</v>
      </c>
      <c r="B455" s="14">
        <v>6210</v>
      </c>
      <c r="C455" s="43">
        <f t="shared" si="94"/>
        <v>0</v>
      </c>
      <c r="D455" s="43">
        <f t="shared" si="94"/>
        <v>0</v>
      </c>
      <c r="E455" s="43">
        <f t="shared" si="94"/>
        <v>0</v>
      </c>
      <c r="F455" t="s">
        <v>112</v>
      </c>
    </row>
    <row r="456" spans="1:6" x14ac:dyDescent="0.25">
      <c r="A456" s="44">
        <v>72</v>
      </c>
      <c r="B456" s="14">
        <v>7210</v>
      </c>
      <c r="C456" s="43">
        <f t="shared" si="94"/>
        <v>1543</v>
      </c>
      <c r="D456" s="43">
        <f t="shared" si="94"/>
        <v>1543</v>
      </c>
      <c r="E456" s="43">
        <f t="shared" si="94"/>
        <v>1543</v>
      </c>
      <c r="F456" t="s">
        <v>113</v>
      </c>
    </row>
    <row r="457" spans="1:6" x14ac:dyDescent="0.25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25">
      <c r="A458" s="46"/>
      <c r="B458" s="47" t="s">
        <v>102</v>
      </c>
      <c r="C458" s="48">
        <f>SUM(C446:C457)</f>
        <v>10612452</v>
      </c>
      <c r="D458" s="48">
        <f>SUM(D446:D457)</f>
        <v>10384282</v>
      </c>
      <c r="E458" s="48">
        <f>SUM(E446:E457)</f>
        <v>10384282</v>
      </c>
    </row>
    <row r="459" spans="1:6" x14ac:dyDescent="0.25">
      <c r="B459" s="49"/>
      <c r="C459" s="43"/>
      <c r="D459" s="43"/>
      <c r="E459" s="43"/>
    </row>
    <row r="460" spans="1:6" ht="22.5" x14ac:dyDescent="0.25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25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 x14ac:dyDescent="0.25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 x14ac:dyDescent="0.25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 x14ac:dyDescent="0.25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 x14ac:dyDescent="0.25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 x14ac:dyDescent="0.25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 x14ac:dyDescent="0.25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 x14ac:dyDescent="0.25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 x14ac:dyDescent="0.25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 x14ac:dyDescent="0.25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 x14ac:dyDescent="0.25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 x14ac:dyDescent="0.25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 x14ac:dyDescent="0.2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25">
      <c r="A474" s="53"/>
      <c r="B474" s="54"/>
      <c r="C474" s="55"/>
      <c r="D474" s="55"/>
      <c r="E474" s="55"/>
    </row>
    <row r="475" spans="1:5" s="56" customFormat="1" x14ac:dyDescent="0.25">
      <c r="A475" s="53"/>
      <c r="B475" s="54"/>
      <c r="C475" s="55"/>
      <c r="D475" s="55"/>
      <c r="E475" s="55"/>
    </row>
    <row r="476" spans="1:5" s="56" customFormat="1" x14ac:dyDescent="0.25">
      <c r="A476" s="53"/>
      <c r="B476" s="54"/>
      <c r="C476" s="55"/>
      <c r="D476" s="55"/>
      <c r="E476" s="55"/>
    </row>
    <row r="477" spans="1:5" s="56" customFormat="1" x14ac:dyDescent="0.25">
      <c r="A477" s="53"/>
      <c r="B477" s="54"/>
      <c r="C477" s="55"/>
      <c r="D477" s="55"/>
      <c r="E477" s="55"/>
    </row>
    <row r="478" spans="1:5" s="56" customFormat="1" x14ac:dyDescent="0.25">
      <c r="A478" s="53"/>
      <c r="B478" s="54"/>
      <c r="C478" s="55"/>
      <c r="D478" s="55"/>
      <c r="E478" s="55"/>
    </row>
    <row r="479" spans="1:5" s="56" customFormat="1" x14ac:dyDescent="0.25">
      <c r="A479" s="53"/>
      <c r="B479" s="54"/>
      <c r="C479" s="55"/>
      <c r="D479" s="55"/>
      <c r="E479" s="55"/>
    </row>
    <row r="480" spans="1:5" s="56" customFormat="1" x14ac:dyDescent="0.25">
      <c r="A480" s="53"/>
      <c r="B480" s="54"/>
      <c r="C480" s="55"/>
      <c r="D480" s="55"/>
      <c r="E480" s="55"/>
    </row>
    <row r="481" spans="1:5" s="56" customFormat="1" x14ac:dyDescent="0.25">
      <c r="A481" s="53"/>
      <c r="B481" s="54"/>
      <c r="C481" s="55"/>
      <c r="D481" s="55"/>
      <c r="E481" s="55"/>
    </row>
    <row r="482" spans="1:5" s="56" customFormat="1" x14ac:dyDescent="0.25">
      <c r="A482" s="53"/>
      <c r="B482" s="54"/>
      <c r="C482" s="55"/>
      <c r="D482" s="55"/>
      <c r="E482" s="55"/>
    </row>
    <row r="483" spans="1:5" s="56" customFormat="1" x14ac:dyDescent="0.25">
      <c r="A483" s="53"/>
      <c r="B483" s="54"/>
      <c r="C483" s="55"/>
      <c r="D483" s="55"/>
      <c r="E483" s="55"/>
    </row>
    <row r="484" spans="1:5" s="56" customFormat="1" x14ac:dyDescent="0.25">
      <c r="A484" s="53"/>
      <c r="B484" s="54"/>
      <c r="C484" s="55"/>
      <c r="D484" s="55"/>
      <c r="E484" s="55"/>
    </row>
    <row r="485" spans="1:5" s="56" customFormat="1" x14ac:dyDescent="0.25">
      <c r="A485" s="53"/>
      <c r="B485" s="54"/>
      <c r="C485" s="55"/>
      <c r="D485" s="55"/>
      <c r="E485" s="55"/>
    </row>
    <row r="486" spans="1:5" s="56" customFormat="1" x14ac:dyDescent="0.25">
      <c r="A486" s="53"/>
      <c r="B486" s="54"/>
      <c r="C486" s="55"/>
      <c r="D486" s="55"/>
      <c r="E486" s="55"/>
    </row>
    <row r="487" spans="1:5" s="56" customFormat="1" x14ac:dyDescent="0.25">
      <c r="A487" s="53"/>
      <c r="B487" s="54"/>
      <c r="C487" s="55"/>
      <c r="D487" s="55"/>
      <c r="E487" s="55"/>
    </row>
    <row r="488" spans="1:5" s="56" customFormat="1" x14ac:dyDescent="0.25">
      <c r="A488" s="53"/>
      <c r="B488" s="54"/>
      <c r="C488" s="55"/>
      <c r="D488" s="55"/>
      <c r="E488" s="55"/>
    </row>
    <row r="489" spans="1:5" s="56" customFormat="1" x14ac:dyDescent="0.25">
      <c r="A489" s="53"/>
      <c r="B489" s="54"/>
      <c r="C489" s="55"/>
      <c r="D489" s="55"/>
      <c r="E489" s="55"/>
    </row>
    <row r="490" spans="1:5" s="56" customFormat="1" x14ac:dyDescent="0.25">
      <c r="A490" s="53"/>
      <c r="B490" s="54"/>
      <c r="C490" s="55"/>
      <c r="D490" s="55"/>
      <c r="E490" s="55"/>
    </row>
    <row r="491" spans="1:5" s="56" customFormat="1" x14ac:dyDescent="0.25">
      <c r="A491" s="53"/>
      <c r="B491" s="54"/>
      <c r="C491" s="55"/>
      <c r="D491" s="55"/>
      <c r="E491" s="55"/>
    </row>
    <row r="492" spans="1:5" s="56" customFormat="1" x14ac:dyDescent="0.25">
      <c r="A492" s="53"/>
      <c r="B492" s="54"/>
      <c r="C492" s="55"/>
      <c r="D492" s="55"/>
      <c r="E492" s="55"/>
    </row>
    <row r="493" spans="1:5" s="56" customFormat="1" x14ac:dyDescent="0.25">
      <c r="A493" s="53"/>
      <c r="B493" s="54"/>
      <c r="C493" s="55"/>
      <c r="D493" s="55"/>
      <c r="E493" s="55"/>
    </row>
    <row r="494" spans="1:5" s="56" customFormat="1" x14ac:dyDescent="0.25">
      <c r="A494" s="53"/>
      <c r="B494" s="54"/>
      <c r="C494" s="55"/>
      <c r="D494" s="55"/>
      <c r="E494" s="55"/>
    </row>
    <row r="495" spans="1:5" s="56" customFormat="1" x14ac:dyDescent="0.25">
      <c r="A495" s="53"/>
      <c r="B495" s="54"/>
      <c r="C495" s="55"/>
      <c r="D495" s="55"/>
      <c r="E495" s="55"/>
    </row>
    <row r="496" spans="1:5" s="56" customFormat="1" x14ac:dyDescent="0.25">
      <c r="A496" s="53"/>
      <c r="B496" s="54"/>
      <c r="C496" s="55"/>
      <c r="D496" s="55"/>
      <c r="E496" s="55"/>
    </row>
    <row r="497" spans="1:5" s="56" customFormat="1" x14ac:dyDescent="0.25">
      <c r="A497" s="53"/>
      <c r="B497" s="54"/>
      <c r="C497" s="55"/>
      <c r="D497" s="55"/>
      <c r="E497" s="55"/>
    </row>
    <row r="498" spans="1:5" s="56" customFormat="1" x14ac:dyDescent="0.25">
      <c r="A498" s="53"/>
      <c r="B498" s="54"/>
      <c r="C498" s="55"/>
      <c r="D498" s="55"/>
      <c r="E498" s="55"/>
    </row>
    <row r="499" spans="1:5" s="56" customFormat="1" x14ac:dyDescent="0.25">
      <c r="A499" s="53"/>
      <c r="B499" s="54"/>
      <c r="C499" s="55"/>
      <c r="D499" s="55"/>
      <c r="E499" s="55"/>
    </row>
    <row r="500" spans="1:5" s="56" customFormat="1" x14ac:dyDescent="0.25">
      <c r="A500" s="53"/>
      <c r="B500" s="54"/>
      <c r="C500" s="55"/>
      <c r="D500" s="55"/>
      <c r="E500" s="55"/>
    </row>
    <row r="501" spans="1:5" s="56" customFormat="1" x14ac:dyDescent="0.25">
      <c r="A501" s="53"/>
      <c r="B501" s="54"/>
      <c r="C501" s="55"/>
      <c r="D501" s="55"/>
      <c r="E501" s="55"/>
    </row>
    <row r="502" spans="1:5" s="56" customFormat="1" x14ac:dyDescent="0.25">
      <c r="A502" s="53"/>
      <c r="B502" s="54"/>
      <c r="C502" s="55"/>
      <c r="D502" s="55"/>
      <c r="E502" s="55"/>
    </row>
    <row r="503" spans="1:5" s="56" customFormat="1" x14ac:dyDescent="0.25">
      <c r="A503" s="53"/>
      <c r="B503" s="54"/>
      <c r="C503" s="55"/>
      <c r="D503" s="55"/>
      <c r="E503" s="55"/>
    </row>
    <row r="504" spans="1:5" s="56" customFormat="1" x14ac:dyDescent="0.25">
      <c r="A504" s="53"/>
      <c r="B504" s="54"/>
      <c r="C504" s="55"/>
      <c r="D504" s="55"/>
      <c r="E504" s="55"/>
    </row>
    <row r="505" spans="1:5" s="56" customFormat="1" x14ac:dyDescent="0.25">
      <c r="A505" s="53"/>
      <c r="B505" s="54"/>
      <c r="C505" s="55"/>
      <c r="D505" s="55"/>
      <c r="E505" s="55"/>
    </row>
    <row r="506" spans="1:5" s="56" customFormat="1" x14ac:dyDescent="0.25">
      <c r="A506" s="53"/>
      <c r="B506" s="54"/>
      <c r="C506" s="55"/>
      <c r="D506" s="55"/>
      <c r="E506" s="55"/>
    </row>
    <row r="507" spans="1:5" s="56" customFormat="1" x14ac:dyDescent="0.25">
      <c r="A507" s="53"/>
      <c r="B507" s="54"/>
      <c r="C507" s="55"/>
      <c r="D507" s="55"/>
      <c r="E507" s="55"/>
    </row>
    <row r="508" spans="1:5" s="56" customFormat="1" x14ac:dyDescent="0.25">
      <c r="A508" s="53"/>
      <c r="B508" s="54"/>
      <c r="C508" s="55"/>
      <c r="D508" s="55"/>
      <c r="E508" s="55"/>
    </row>
    <row r="509" spans="1:5" s="56" customFormat="1" x14ac:dyDescent="0.25">
      <c r="A509" s="53"/>
      <c r="B509" s="54"/>
      <c r="C509" s="55"/>
      <c r="D509" s="55"/>
      <c r="E509" s="55"/>
    </row>
    <row r="510" spans="1:5" s="56" customFormat="1" x14ac:dyDescent="0.25">
      <c r="A510" s="53"/>
      <c r="B510" s="54"/>
      <c r="C510" s="55"/>
      <c r="D510" s="55"/>
      <c r="E510" s="55"/>
    </row>
    <row r="511" spans="1:5" s="56" customFormat="1" x14ac:dyDescent="0.25">
      <c r="A511" s="53"/>
      <c r="B511" s="54"/>
      <c r="C511" s="55"/>
      <c r="D511" s="55"/>
      <c r="E511" s="55"/>
    </row>
    <row r="512" spans="1:5" s="56" customFormat="1" x14ac:dyDescent="0.25">
      <c r="A512" s="53"/>
      <c r="B512" s="54"/>
      <c r="C512" s="55"/>
      <c r="D512" s="55"/>
      <c r="E512" s="55"/>
    </row>
    <row r="513" spans="1:5" s="56" customFormat="1" x14ac:dyDescent="0.25">
      <c r="A513" s="53"/>
      <c r="B513" s="54"/>
      <c r="C513" s="55"/>
      <c r="D513" s="55"/>
      <c r="E513" s="55"/>
    </row>
    <row r="514" spans="1:5" s="56" customFormat="1" x14ac:dyDescent="0.25">
      <c r="A514" s="53"/>
      <c r="B514" s="54"/>
      <c r="C514" s="55"/>
      <c r="D514" s="55"/>
      <c r="E514" s="55"/>
    </row>
    <row r="515" spans="1:5" s="56" customFormat="1" x14ac:dyDescent="0.25">
      <c r="A515" s="53"/>
      <c r="B515" s="54"/>
      <c r="C515" s="55"/>
      <c r="D515" s="55"/>
      <c r="E515" s="55"/>
    </row>
    <row r="516" spans="1:5" s="56" customFormat="1" x14ac:dyDescent="0.25">
      <c r="A516" s="53"/>
      <c r="B516" s="54"/>
      <c r="C516" s="55"/>
      <c r="D516" s="55"/>
      <c r="E516" s="55"/>
    </row>
    <row r="517" spans="1:5" s="56" customFormat="1" x14ac:dyDescent="0.25">
      <c r="A517" s="53"/>
      <c r="B517" s="54"/>
      <c r="C517" s="55"/>
      <c r="D517" s="55"/>
      <c r="E517" s="55"/>
    </row>
    <row r="518" spans="1:5" s="56" customFormat="1" x14ac:dyDescent="0.25">
      <c r="A518" s="53"/>
      <c r="B518" s="54"/>
      <c r="C518" s="55"/>
      <c r="D518" s="55"/>
      <c r="E518" s="55"/>
    </row>
    <row r="519" spans="1:5" s="56" customFormat="1" x14ac:dyDescent="0.25">
      <c r="A519" s="53"/>
      <c r="B519" s="54"/>
      <c r="C519" s="55"/>
      <c r="D519" s="55"/>
      <c r="E519" s="55"/>
    </row>
    <row r="520" spans="1:5" s="56" customFormat="1" x14ac:dyDescent="0.25">
      <c r="A520" s="53"/>
      <c r="B520" s="54"/>
      <c r="C520" s="55"/>
      <c r="D520" s="55"/>
      <c r="E520" s="55"/>
    </row>
    <row r="521" spans="1:5" s="56" customFormat="1" x14ac:dyDescent="0.25">
      <c r="A521" s="53"/>
      <c r="B521" s="54"/>
      <c r="C521" s="55"/>
      <c r="D521" s="55"/>
      <c r="E521" s="55"/>
    </row>
    <row r="522" spans="1:5" s="56" customFormat="1" x14ac:dyDescent="0.25">
      <c r="A522" s="53"/>
      <c r="B522" s="54"/>
      <c r="C522" s="55"/>
      <c r="D522" s="55"/>
      <c r="E522" s="55"/>
    </row>
    <row r="523" spans="1:5" s="56" customFormat="1" x14ac:dyDescent="0.25">
      <c r="A523" s="53"/>
      <c r="B523" s="54"/>
      <c r="C523" s="55"/>
      <c r="D523" s="55"/>
      <c r="E523" s="55"/>
    </row>
    <row r="524" spans="1:5" s="56" customFormat="1" x14ac:dyDescent="0.25">
      <c r="A524" s="53"/>
      <c r="B524" s="54"/>
      <c r="C524" s="55"/>
      <c r="D524" s="55"/>
      <c r="E524" s="55"/>
    </row>
    <row r="525" spans="1:5" s="56" customFormat="1" x14ac:dyDescent="0.25">
      <c r="A525" s="53"/>
      <c r="B525" s="54"/>
      <c r="C525" s="55"/>
      <c r="D525" s="55"/>
      <c r="E525" s="55"/>
    </row>
    <row r="526" spans="1:5" s="56" customFormat="1" x14ac:dyDescent="0.25">
      <c r="A526" s="53"/>
      <c r="B526" s="54"/>
      <c r="C526" s="55"/>
      <c r="D526" s="55"/>
      <c r="E526" s="55"/>
    </row>
    <row r="527" spans="1:5" s="56" customFormat="1" x14ac:dyDescent="0.25">
      <c r="A527" s="53"/>
      <c r="B527" s="54"/>
      <c r="C527" s="55"/>
      <c r="D527" s="55"/>
      <c r="E527" s="55"/>
    </row>
    <row r="528" spans="1:5" s="56" customFormat="1" x14ac:dyDescent="0.25">
      <c r="A528" s="53"/>
      <c r="B528" s="54"/>
      <c r="C528" s="55"/>
      <c r="D528" s="55"/>
      <c r="E528" s="55"/>
    </row>
    <row r="529" spans="1:5" s="56" customFormat="1" x14ac:dyDescent="0.25">
      <c r="A529" s="53"/>
      <c r="B529" s="54"/>
      <c r="C529" s="55"/>
      <c r="D529" s="55"/>
      <c r="E529" s="55"/>
    </row>
    <row r="530" spans="1:5" s="56" customFormat="1" x14ac:dyDescent="0.25">
      <c r="A530" s="53"/>
      <c r="B530" s="54"/>
      <c r="C530" s="55"/>
      <c r="D530" s="55"/>
      <c r="E530" s="55"/>
    </row>
    <row r="531" spans="1:5" s="56" customFormat="1" x14ac:dyDescent="0.25">
      <c r="A531" s="53"/>
      <c r="B531" s="54"/>
      <c r="C531" s="55"/>
      <c r="D531" s="55"/>
      <c r="E531" s="55"/>
    </row>
    <row r="532" spans="1:5" s="56" customFormat="1" x14ac:dyDescent="0.25">
      <c r="A532" s="53"/>
      <c r="B532" s="54"/>
      <c r="C532" s="55"/>
      <c r="D532" s="55"/>
      <c r="E532" s="55"/>
    </row>
    <row r="533" spans="1:5" s="56" customFormat="1" x14ac:dyDescent="0.25">
      <c r="A533" s="53"/>
      <c r="B533" s="54"/>
      <c r="C533" s="55"/>
      <c r="D533" s="55"/>
      <c r="E533" s="55"/>
    </row>
    <row r="534" spans="1:5" s="56" customFormat="1" x14ac:dyDescent="0.25">
      <c r="A534" s="53"/>
      <c r="B534" s="54"/>
      <c r="C534" s="55"/>
      <c r="D534" s="55"/>
      <c r="E534" s="55"/>
    </row>
    <row r="535" spans="1:5" s="56" customFormat="1" x14ac:dyDescent="0.25">
      <c r="A535" s="53"/>
      <c r="B535" s="54"/>
      <c r="C535" s="55"/>
      <c r="D535" s="55"/>
      <c r="E535" s="55"/>
    </row>
    <row r="536" spans="1:5" s="56" customFormat="1" x14ac:dyDescent="0.25">
      <c r="A536" s="53"/>
      <c r="B536" s="54"/>
      <c r="C536" s="55"/>
      <c r="D536" s="55"/>
      <c r="E536" s="55"/>
    </row>
    <row r="537" spans="1:5" s="56" customFormat="1" x14ac:dyDescent="0.25">
      <c r="A537" s="53"/>
      <c r="B537" s="54"/>
      <c r="C537" s="55"/>
      <c r="D537" s="55"/>
      <c r="E537" s="55"/>
    </row>
    <row r="538" spans="1:5" s="56" customFormat="1" x14ac:dyDescent="0.25">
      <c r="A538" s="53"/>
      <c r="B538" s="54"/>
      <c r="C538" s="55"/>
      <c r="D538" s="55"/>
      <c r="E538" s="55"/>
    </row>
    <row r="539" spans="1:5" s="56" customFormat="1" x14ac:dyDescent="0.25">
      <c r="A539" s="53"/>
      <c r="B539" s="54"/>
      <c r="C539" s="55"/>
      <c r="D539" s="55"/>
      <c r="E539" s="55"/>
    </row>
    <row r="540" spans="1:5" s="56" customFormat="1" x14ac:dyDescent="0.25">
      <c r="A540" s="53"/>
      <c r="B540" s="54"/>
      <c r="C540" s="55"/>
      <c r="D540" s="55"/>
      <c r="E540" s="55"/>
    </row>
    <row r="541" spans="1:5" s="56" customFormat="1" x14ac:dyDescent="0.25">
      <c r="A541" s="53"/>
      <c r="B541" s="54"/>
      <c r="C541" s="55"/>
      <c r="D541" s="55"/>
      <c r="E541" s="55"/>
    </row>
    <row r="542" spans="1:5" s="56" customFormat="1" x14ac:dyDescent="0.25">
      <c r="A542" s="53"/>
      <c r="B542" s="54"/>
      <c r="C542" s="55"/>
      <c r="D542" s="55"/>
      <c r="E542" s="55"/>
    </row>
    <row r="543" spans="1:5" s="56" customFormat="1" x14ac:dyDescent="0.25">
      <c r="A543" s="53"/>
      <c r="B543" s="54"/>
      <c r="C543" s="55"/>
      <c r="D543" s="55"/>
      <c r="E543" s="55"/>
    </row>
    <row r="544" spans="1:5" s="56" customFormat="1" x14ac:dyDescent="0.25">
      <c r="A544" s="53"/>
      <c r="B544" s="54"/>
      <c r="C544" s="55"/>
      <c r="D544" s="55"/>
      <c r="E544" s="55"/>
    </row>
    <row r="545" spans="1:5" s="56" customFormat="1" x14ac:dyDescent="0.25">
      <c r="A545" s="53"/>
      <c r="B545" s="54"/>
      <c r="C545" s="55"/>
      <c r="D545" s="55"/>
      <c r="E545" s="55"/>
    </row>
    <row r="546" spans="1:5" s="56" customFormat="1" x14ac:dyDescent="0.25">
      <c r="A546" s="53"/>
      <c r="B546" s="54"/>
      <c r="C546" s="55"/>
      <c r="D546" s="55"/>
      <c r="E546" s="55"/>
    </row>
    <row r="547" spans="1:5" s="56" customFormat="1" x14ac:dyDescent="0.25">
      <c r="A547" s="53"/>
      <c r="B547" s="54"/>
      <c r="C547" s="55"/>
      <c r="D547" s="55"/>
      <c r="E547" s="55"/>
    </row>
    <row r="548" spans="1:5" s="56" customFormat="1" x14ac:dyDescent="0.25">
      <c r="A548" s="53"/>
      <c r="B548" s="54"/>
      <c r="C548" s="55"/>
      <c r="D548" s="55"/>
      <c r="E548" s="55"/>
    </row>
    <row r="549" spans="1:5" s="56" customFormat="1" x14ac:dyDescent="0.25">
      <c r="A549" s="53"/>
      <c r="B549" s="54"/>
      <c r="C549" s="55"/>
      <c r="D549" s="55"/>
      <c r="E549" s="55"/>
    </row>
    <row r="550" spans="1:5" s="56" customFormat="1" x14ac:dyDescent="0.25">
      <c r="A550" s="53"/>
      <c r="B550" s="54"/>
      <c r="C550" s="55"/>
      <c r="D550" s="55"/>
      <c r="E550" s="55"/>
    </row>
    <row r="551" spans="1:5" s="56" customFormat="1" x14ac:dyDescent="0.25">
      <c r="A551" s="53"/>
      <c r="B551" s="54"/>
      <c r="C551" s="55"/>
      <c r="D551" s="55"/>
      <c r="E551" s="55"/>
    </row>
    <row r="552" spans="1:5" s="56" customFormat="1" x14ac:dyDescent="0.25">
      <c r="A552" s="53"/>
      <c r="B552" s="54"/>
      <c r="C552" s="55"/>
      <c r="D552" s="55"/>
      <c r="E552" s="55"/>
    </row>
    <row r="553" spans="1:5" s="56" customFormat="1" x14ac:dyDescent="0.25">
      <c r="A553" s="53"/>
      <c r="B553" s="54"/>
      <c r="C553" s="55"/>
      <c r="D553" s="55"/>
      <c r="E553" s="55"/>
    </row>
    <row r="554" spans="1:5" s="56" customFormat="1" x14ac:dyDescent="0.25">
      <c r="A554" s="53"/>
      <c r="B554" s="54"/>
      <c r="C554" s="55"/>
      <c r="D554" s="55"/>
      <c r="E554" s="55"/>
    </row>
    <row r="555" spans="1:5" s="56" customFormat="1" x14ac:dyDescent="0.25">
      <c r="A555" s="53"/>
      <c r="B555" s="54"/>
      <c r="C555" s="55"/>
      <c r="D555" s="55"/>
      <c r="E555" s="55"/>
    </row>
    <row r="556" spans="1:5" s="56" customFormat="1" x14ac:dyDescent="0.25">
      <c r="A556" s="53"/>
      <c r="B556" s="54"/>
      <c r="C556" s="55"/>
      <c r="D556" s="55"/>
      <c r="E556" s="55"/>
    </row>
    <row r="557" spans="1:5" s="56" customFormat="1" x14ac:dyDescent="0.25">
      <c r="A557" s="53"/>
      <c r="B557" s="54"/>
      <c r="C557" s="55"/>
      <c r="D557" s="55"/>
      <c r="E557" s="55"/>
    </row>
    <row r="558" spans="1:5" s="56" customFormat="1" x14ac:dyDescent="0.25">
      <c r="A558" s="53"/>
      <c r="B558" s="54"/>
      <c r="C558" s="55"/>
      <c r="D558" s="55"/>
      <c r="E558" s="55"/>
    </row>
    <row r="559" spans="1:5" s="56" customFormat="1" x14ac:dyDescent="0.25">
      <c r="A559" s="53"/>
      <c r="B559" s="54"/>
      <c r="C559" s="55"/>
      <c r="D559" s="55"/>
      <c r="E559" s="55"/>
    </row>
    <row r="560" spans="1:5" s="56" customFormat="1" x14ac:dyDescent="0.25">
      <c r="A560" s="53"/>
      <c r="B560" s="54"/>
      <c r="C560" s="55"/>
      <c r="D560" s="55"/>
      <c r="E560" s="55"/>
    </row>
    <row r="561" spans="1:5" s="56" customFormat="1" x14ac:dyDescent="0.25">
      <c r="A561" s="53"/>
      <c r="B561" s="54"/>
      <c r="C561" s="55"/>
      <c r="D561" s="55"/>
      <c r="E561" s="55"/>
    </row>
    <row r="562" spans="1:5" s="56" customFormat="1" x14ac:dyDescent="0.25">
      <c r="A562" s="53"/>
      <c r="B562" s="54"/>
      <c r="C562" s="55"/>
      <c r="D562" s="55"/>
      <c r="E562" s="55"/>
    </row>
    <row r="563" spans="1:5" s="56" customFormat="1" x14ac:dyDescent="0.25">
      <c r="A563" s="53"/>
      <c r="B563" s="54"/>
      <c r="C563" s="55"/>
      <c r="D563" s="55"/>
      <c r="E563" s="55"/>
    </row>
    <row r="564" spans="1:5" s="56" customFormat="1" x14ac:dyDescent="0.25">
      <c r="A564" s="53"/>
      <c r="B564" s="54"/>
      <c r="C564" s="55"/>
      <c r="D564" s="55"/>
      <c r="E564" s="55"/>
    </row>
    <row r="565" spans="1:5" s="56" customFormat="1" x14ac:dyDescent="0.25">
      <c r="A565" s="53"/>
      <c r="B565" s="54"/>
      <c r="C565" s="55"/>
      <c r="D565" s="55"/>
      <c r="E565" s="55"/>
    </row>
    <row r="566" spans="1:5" s="56" customFormat="1" x14ac:dyDescent="0.25">
      <c r="A566" s="53"/>
      <c r="B566" s="54"/>
      <c r="C566" s="55"/>
      <c r="D566" s="55"/>
      <c r="E566" s="55"/>
    </row>
    <row r="567" spans="1:5" s="56" customFormat="1" x14ac:dyDescent="0.25">
      <c r="A567" s="53"/>
      <c r="B567" s="54"/>
      <c r="C567" s="55"/>
      <c r="D567" s="55"/>
      <c r="E567" s="55"/>
    </row>
    <row r="568" spans="1:5" s="56" customFormat="1" x14ac:dyDescent="0.25">
      <c r="A568" s="53"/>
      <c r="B568" s="54"/>
      <c r="C568" s="55"/>
      <c r="D568" s="55"/>
      <c r="E568" s="55"/>
    </row>
    <row r="569" spans="1:5" s="56" customFormat="1" x14ac:dyDescent="0.25">
      <c r="A569" s="53"/>
      <c r="B569" s="54"/>
      <c r="C569" s="55"/>
      <c r="D569" s="55"/>
      <c r="E569" s="55"/>
    </row>
    <row r="570" spans="1:5" s="56" customFormat="1" x14ac:dyDescent="0.25">
      <c r="A570" s="53"/>
      <c r="B570" s="54"/>
      <c r="C570" s="55"/>
      <c r="D570" s="55"/>
      <c r="E570" s="55"/>
    </row>
    <row r="571" spans="1:5" s="56" customFormat="1" x14ac:dyDescent="0.25">
      <c r="A571" s="53"/>
      <c r="B571" s="54"/>
      <c r="C571" s="55"/>
      <c r="D571" s="55"/>
      <c r="E571" s="55"/>
    </row>
    <row r="572" spans="1:5" s="56" customFormat="1" x14ac:dyDescent="0.25">
      <c r="A572" s="53"/>
      <c r="B572" s="54"/>
      <c r="C572" s="55"/>
      <c r="D572" s="55"/>
      <c r="E572" s="55"/>
    </row>
    <row r="573" spans="1:5" s="56" customFormat="1" x14ac:dyDescent="0.25">
      <c r="A573" s="53"/>
      <c r="B573" s="54"/>
      <c r="C573" s="55"/>
      <c r="D573" s="55"/>
      <c r="E573" s="55"/>
    </row>
    <row r="574" spans="1:5" s="56" customFormat="1" x14ac:dyDescent="0.25">
      <c r="A574" s="53"/>
      <c r="B574" s="54"/>
      <c r="C574" s="55"/>
      <c r="D574" s="55"/>
      <c r="E574" s="55"/>
    </row>
    <row r="575" spans="1:5" s="56" customFormat="1" x14ac:dyDescent="0.25">
      <c r="A575" s="53"/>
      <c r="B575" s="54"/>
      <c r="C575" s="55"/>
      <c r="D575" s="55"/>
      <c r="E575" s="55"/>
    </row>
    <row r="576" spans="1:5" s="56" customFormat="1" x14ac:dyDescent="0.25">
      <c r="A576" s="53"/>
      <c r="B576" s="54"/>
      <c r="C576" s="55"/>
      <c r="D576" s="55"/>
      <c r="E576" s="55"/>
    </row>
    <row r="577" spans="1:5" s="56" customFormat="1" x14ac:dyDescent="0.25">
      <c r="A577" s="53"/>
      <c r="B577" s="54"/>
      <c r="C577" s="55"/>
      <c r="D577" s="55"/>
      <c r="E577" s="55"/>
    </row>
    <row r="578" spans="1:5" s="56" customFormat="1" x14ac:dyDescent="0.25">
      <c r="A578" s="53"/>
      <c r="B578" s="54"/>
      <c r="C578" s="55"/>
      <c r="D578" s="55"/>
      <c r="E578" s="55"/>
    </row>
    <row r="579" spans="1:5" s="56" customFormat="1" x14ac:dyDescent="0.25">
      <c r="A579" s="53"/>
      <c r="B579" s="54"/>
      <c r="C579" s="55"/>
      <c r="D579" s="55"/>
      <c r="E579" s="55"/>
    </row>
    <row r="580" spans="1:5" s="56" customFormat="1" x14ac:dyDescent="0.25">
      <c r="A580" s="53"/>
      <c r="B580" s="54"/>
      <c r="C580" s="55"/>
      <c r="D580" s="55"/>
      <c r="E580" s="55"/>
    </row>
    <row r="581" spans="1:5" s="56" customFormat="1" x14ac:dyDescent="0.25">
      <c r="A581" s="53"/>
      <c r="B581" s="54"/>
      <c r="C581" s="55"/>
      <c r="D581" s="55"/>
      <c r="E581" s="55"/>
    </row>
    <row r="582" spans="1:5" s="56" customFormat="1" x14ac:dyDescent="0.25">
      <c r="A582" s="53"/>
      <c r="B582" s="54"/>
      <c r="C582" s="55"/>
      <c r="D582" s="55"/>
      <c r="E582" s="55"/>
    </row>
    <row r="583" spans="1:5" s="56" customFormat="1" x14ac:dyDescent="0.25">
      <c r="A583" s="53"/>
      <c r="B583" s="54"/>
      <c r="C583" s="55"/>
      <c r="D583" s="55"/>
      <c r="E583" s="55"/>
    </row>
    <row r="584" spans="1:5" s="56" customFormat="1" x14ac:dyDescent="0.25">
      <c r="A584" s="53"/>
      <c r="B584" s="54"/>
      <c r="C584" s="55"/>
      <c r="D584" s="55"/>
      <c r="E584" s="55"/>
    </row>
    <row r="585" spans="1:5" s="56" customFormat="1" x14ac:dyDescent="0.25">
      <c r="A585" s="53"/>
      <c r="B585" s="54"/>
      <c r="C585" s="55"/>
      <c r="D585" s="55"/>
      <c r="E585" s="55"/>
    </row>
    <row r="586" spans="1:5" s="56" customFormat="1" x14ac:dyDescent="0.25">
      <c r="A586" s="53"/>
      <c r="B586" s="54"/>
      <c r="C586" s="55"/>
      <c r="D586" s="55"/>
      <c r="E586" s="55"/>
    </row>
    <row r="587" spans="1:5" s="56" customFormat="1" x14ac:dyDescent="0.25">
      <c r="A587" s="53"/>
      <c r="B587" s="54"/>
      <c r="C587" s="55"/>
      <c r="D587" s="55"/>
      <c r="E587" s="55"/>
    </row>
    <row r="588" spans="1:5" s="56" customFormat="1" x14ac:dyDescent="0.25">
      <c r="A588" s="53"/>
      <c r="B588" s="54"/>
      <c r="C588" s="55"/>
      <c r="D588" s="55"/>
      <c r="E588" s="55"/>
    </row>
    <row r="589" spans="1:5" s="56" customFormat="1" x14ac:dyDescent="0.25">
      <c r="A589" s="53"/>
      <c r="B589" s="54"/>
      <c r="C589" s="55"/>
      <c r="D589" s="55"/>
      <c r="E589" s="55"/>
    </row>
    <row r="590" spans="1:5" s="56" customFormat="1" x14ac:dyDescent="0.25">
      <c r="A590" s="53"/>
      <c r="B590" s="54"/>
      <c r="C590" s="55"/>
      <c r="D590" s="55"/>
      <c r="E590" s="55"/>
    </row>
    <row r="591" spans="1:5" s="56" customFormat="1" x14ac:dyDescent="0.25">
      <c r="A591" s="53"/>
      <c r="B591" s="54"/>
      <c r="C591" s="55"/>
      <c r="D591" s="55"/>
      <c r="E591" s="55"/>
    </row>
    <row r="592" spans="1:5" s="56" customFormat="1" x14ac:dyDescent="0.25">
      <c r="A592" s="53"/>
      <c r="B592" s="54"/>
      <c r="C592" s="55"/>
      <c r="D592" s="55"/>
      <c r="E592" s="55"/>
    </row>
    <row r="593" spans="1:5" s="56" customFormat="1" x14ac:dyDescent="0.25">
      <c r="A593" s="53"/>
      <c r="B593" s="54"/>
      <c r="C593" s="55"/>
      <c r="D593" s="55"/>
      <c r="E593" s="55"/>
    </row>
    <row r="594" spans="1:5" s="56" customFormat="1" x14ac:dyDescent="0.25">
      <c r="A594" s="53"/>
      <c r="B594" s="54"/>
      <c r="C594" s="55"/>
      <c r="D594" s="55"/>
      <c r="E594" s="55"/>
    </row>
    <row r="595" spans="1:5" s="56" customFormat="1" x14ac:dyDescent="0.25">
      <c r="A595" s="53"/>
      <c r="B595" s="54"/>
      <c r="C595" s="55"/>
      <c r="D595" s="55"/>
      <c r="E595" s="55"/>
    </row>
    <row r="596" spans="1:5" s="56" customFormat="1" x14ac:dyDescent="0.25">
      <c r="A596" s="53"/>
      <c r="B596" s="54"/>
      <c r="C596" s="55"/>
      <c r="D596" s="55"/>
      <c r="E596" s="55"/>
    </row>
    <row r="597" spans="1:5" s="56" customFormat="1" x14ac:dyDescent="0.25">
      <c r="A597" s="53"/>
      <c r="B597" s="54"/>
      <c r="C597" s="55"/>
      <c r="D597" s="55"/>
      <c r="E597" s="55"/>
    </row>
    <row r="598" spans="1:5" s="56" customFormat="1" x14ac:dyDescent="0.25">
      <c r="A598" s="53"/>
      <c r="B598" s="54"/>
      <c r="C598" s="55"/>
      <c r="D598" s="55"/>
      <c r="E598" s="55"/>
    </row>
    <row r="599" spans="1:5" s="56" customFormat="1" x14ac:dyDescent="0.25">
      <c r="A599" s="53"/>
      <c r="B599" s="54"/>
      <c r="C599" s="55"/>
      <c r="D599" s="55"/>
      <c r="E599" s="55"/>
    </row>
    <row r="600" spans="1:5" s="56" customFormat="1" x14ac:dyDescent="0.25">
      <c r="A600" s="53"/>
      <c r="B600" s="54"/>
      <c r="C600" s="55"/>
      <c r="D600" s="55"/>
      <c r="E600" s="55"/>
    </row>
    <row r="601" spans="1:5" s="56" customFormat="1" x14ac:dyDescent="0.25">
      <c r="A601" s="53"/>
      <c r="B601" s="54"/>
      <c r="C601" s="55"/>
      <c r="D601" s="55"/>
      <c r="E601" s="55"/>
    </row>
    <row r="602" spans="1:5" s="56" customFormat="1" x14ac:dyDescent="0.25">
      <c r="A602" s="53"/>
      <c r="B602" s="54"/>
      <c r="C602" s="55"/>
      <c r="D602" s="55"/>
      <c r="E602" s="55"/>
    </row>
    <row r="603" spans="1:5" s="56" customFormat="1" x14ac:dyDescent="0.25">
      <c r="A603" s="53"/>
      <c r="B603" s="54"/>
      <c r="C603" s="55"/>
      <c r="D603" s="55"/>
      <c r="E603" s="55"/>
    </row>
    <row r="604" spans="1:5" s="56" customFormat="1" x14ac:dyDescent="0.25">
      <c r="A604" s="53"/>
      <c r="B604" s="54"/>
      <c r="C604" s="55"/>
      <c r="D604" s="55"/>
      <c r="E604" s="55"/>
    </row>
    <row r="605" spans="1:5" s="56" customFormat="1" x14ac:dyDescent="0.25">
      <c r="A605" s="53"/>
      <c r="B605" s="54"/>
      <c r="C605" s="55"/>
      <c r="D605" s="55"/>
      <c r="E605" s="55"/>
    </row>
    <row r="606" spans="1:5" s="56" customFormat="1" x14ac:dyDescent="0.25">
      <c r="A606" s="53"/>
      <c r="B606" s="54"/>
      <c r="C606" s="55"/>
      <c r="D606" s="55"/>
      <c r="E606" s="55"/>
    </row>
    <row r="607" spans="1:5" s="56" customFormat="1" x14ac:dyDescent="0.25">
      <c r="A607" s="53"/>
      <c r="B607" s="54"/>
      <c r="C607" s="55"/>
      <c r="D607" s="55"/>
      <c r="E607" s="55"/>
    </row>
    <row r="608" spans="1:5" s="56" customFormat="1" x14ac:dyDescent="0.25">
      <c r="A608" s="53"/>
      <c r="B608" s="54"/>
      <c r="C608" s="55"/>
      <c r="D608" s="55"/>
      <c r="E608" s="55"/>
    </row>
    <row r="609" spans="1:5" s="56" customFormat="1" x14ac:dyDescent="0.25">
      <c r="A609" s="53"/>
      <c r="B609" s="54"/>
      <c r="C609" s="55"/>
      <c r="D609" s="55"/>
      <c r="E609" s="55"/>
    </row>
    <row r="610" spans="1:5" s="56" customFormat="1" x14ac:dyDescent="0.25">
      <c r="A610" s="53"/>
      <c r="B610" s="54"/>
      <c r="C610" s="55"/>
      <c r="D610" s="55"/>
      <c r="E610" s="55"/>
    </row>
    <row r="611" spans="1:5" s="56" customFormat="1" x14ac:dyDescent="0.25">
      <c r="A611" s="53"/>
      <c r="B611" s="54"/>
      <c r="C611" s="55"/>
      <c r="D611" s="55"/>
      <c r="E611" s="55"/>
    </row>
    <row r="612" spans="1:5" s="56" customFormat="1" x14ac:dyDescent="0.25">
      <c r="A612" s="53"/>
      <c r="B612" s="54"/>
      <c r="C612" s="55"/>
      <c r="D612" s="55"/>
      <c r="E612" s="55"/>
    </row>
    <row r="613" spans="1:5" s="56" customFormat="1" x14ac:dyDescent="0.25">
      <c r="A613" s="53"/>
      <c r="B613" s="54"/>
      <c r="C613" s="55"/>
      <c r="D613" s="55"/>
      <c r="E613" s="55"/>
    </row>
    <row r="614" spans="1:5" s="56" customFormat="1" x14ac:dyDescent="0.25">
      <c r="A614" s="53"/>
      <c r="B614" s="54"/>
      <c r="C614" s="55"/>
      <c r="D614" s="55"/>
      <c r="E614" s="55"/>
    </row>
    <row r="615" spans="1:5" s="56" customFormat="1" x14ac:dyDescent="0.25">
      <c r="A615" s="53"/>
      <c r="B615" s="54"/>
      <c r="C615" s="55"/>
      <c r="D615" s="55"/>
      <c r="E615" s="55"/>
    </row>
    <row r="616" spans="1:5" s="56" customFormat="1" x14ac:dyDescent="0.25">
      <c r="A616" s="53"/>
      <c r="B616" s="54"/>
      <c r="C616" s="55"/>
      <c r="D616" s="55"/>
      <c r="E616" s="55"/>
    </row>
    <row r="617" spans="1:5" s="56" customFormat="1" x14ac:dyDescent="0.25">
      <c r="A617" s="53"/>
      <c r="B617" s="54"/>
      <c r="C617" s="55"/>
      <c r="D617" s="55"/>
      <c r="E617" s="55"/>
    </row>
    <row r="618" spans="1:5" s="56" customFormat="1" x14ac:dyDescent="0.25">
      <c r="A618" s="53"/>
      <c r="B618" s="54"/>
      <c r="C618" s="55"/>
      <c r="D618" s="55"/>
      <c r="E618" s="55"/>
    </row>
    <row r="619" spans="1:5" s="56" customFormat="1" x14ac:dyDescent="0.25">
      <c r="A619" s="53"/>
      <c r="B619" s="54"/>
      <c r="C619" s="55"/>
      <c r="D619" s="55"/>
      <c r="E619" s="55"/>
    </row>
    <row r="620" spans="1:5" s="56" customFormat="1" x14ac:dyDescent="0.25">
      <c r="A620" s="53"/>
      <c r="B620" s="54"/>
      <c r="C620" s="55"/>
      <c r="D620" s="55"/>
      <c r="E620" s="55"/>
    </row>
    <row r="621" spans="1:5" s="56" customFormat="1" x14ac:dyDescent="0.25">
      <c r="A621" s="53"/>
      <c r="B621" s="54"/>
      <c r="C621" s="55"/>
      <c r="D621" s="55"/>
      <c r="E621" s="55"/>
    </row>
    <row r="622" spans="1:5" s="56" customFormat="1" x14ac:dyDescent="0.25">
      <c r="A622" s="53"/>
      <c r="B622" s="54"/>
      <c r="C622" s="55"/>
      <c r="D622" s="55"/>
      <c r="E622" s="55"/>
    </row>
    <row r="623" spans="1:5" s="56" customFormat="1" x14ac:dyDescent="0.25">
      <c r="A623" s="53"/>
      <c r="B623" s="54"/>
      <c r="C623" s="55"/>
      <c r="D623" s="55"/>
      <c r="E623" s="55"/>
    </row>
    <row r="624" spans="1:5" s="56" customFormat="1" x14ac:dyDescent="0.25">
      <c r="A624" s="53"/>
      <c r="B624" s="54"/>
      <c r="C624" s="55"/>
      <c r="D624" s="55"/>
      <c r="E624" s="55"/>
    </row>
    <row r="625" spans="1:5" s="56" customFormat="1" x14ac:dyDescent="0.25">
      <c r="A625" s="53"/>
      <c r="B625" s="54"/>
      <c r="C625" s="55"/>
      <c r="D625" s="55"/>
      <c r="E625" s="55"/>
    </row>
    <row r="626" spans="1:5" s="56" customFormat="1" x14ac:dyDescent="0.25">
      <c r="A626" s="53"/>
      <c r="B626" s="54"/>
      <c r="C626" s="55"/>
      <c r="D626" s="55"/>
      <c r="E626" s="55"/>
    </row>
    <row r="627" spans="1:5" s="56" customFormat="1" x14ac:dyDescent="0.25">
      <c r="A627" s="53"/>
      <c r="B627" s="54"/>
      <c r="C627" s="55"/>
      <c r="D627" s="55"/>
      <c r="E627" s="55"/>
    </row>
    <row r="628" spans="1:5" s="56" customFormat="1" x14ac:dyDescent="0.25">
      <c r="A628" s="53"/>
      <c r="B628" s="54"/>
      <c r="C628" s="55"/>
      <c r="D628" s="55"/>
      <c r="E628" s="55"/>
    </row>
    <row r="629" spans="1:5" s="56" customFormat="1" x14ac:dyDescent="0.25">
      <c r="A629" s="53"/>
      <c r="B629" s="54"/>
      <c r="C629" s="55"/>
      <c r="D629" s="55"/>
      <c r="E629" s="55"/>
    </row>
    <row r="630" spans="1:5" s="56" customFormat="1" x14ac:dyDescent="0.25">
      <c r="A630" s="53"/>
      <c r="B630" s="54"/>
      <c r="C630" s="55"/>
      <c r="D630" s="55"/>
      <c r="E630" s="55"/>
    </row>
    <row r="631" spans="1:5" s="56" customFormat="1" x14ac:dyDescent="0.25">
      <c r="A631" s="53"/>
      <c r="B631" s="54"/>
      <c r="C631" s="55"/>
      <c r="D631" s="55"/>
      <c r="E631" s="55"/>
    </row>
    <row r="632" spans="1:5" s="56" customFormat="1" x14ac:dyDescent="0.25">
      <c r="A632" s="53"/>
      <c r="B632" s="54"/>
      <c r="C632" s="55"/>
      <c r="D632" s="55"/>
      <c r="E632" s="55"/>
    </row>
    <row r="633" spans="1:5" s="56" customFormat="1" x14ac:dyDescent="0.25">
      <c r="A633" s="53"/>
      <c r="B633" s="54"/>
      <c r="C633" s="55"/>
      <c r="D633" s="55"/>
      <c r="E633" s="55"/>
    </row>
    <row r="634" spans="1:5" s="56" customFormat="1" x14ac:dyDescent="0.25">
      <c r="A634" s="53"/>
      <c r="B634" s="54"/>
      <c r="C634" s="55"/>
      <c r="D634" s="55"/>
      <c r="E634" s="55"/>
    </row>
    <row r="635" spans="1:5" s="56" customFormat="1" x14ac:dyDescent="0.25">
      <c r="A635" s="53"/>
      <c r="B635" s="54"/>
      <c r="C635" s="55"/>
      <c r="D635" s="55"/>
      <c r="E635" s="55"/>
    </row>
    <row r="636" spans="1:5" s="56" customFormat="1" x14ac:dyDescent="0.25">
      <c r="A636" s="53"/>
      <c r="B636" s="54"/>
      <c r="C636" s="55"/>
      <c r="D636" s="55"/>
      <c r="E636" s="55"/>
    </row>
    <row r="637" spans="1:5" s="56" customFormat="1" x14ac:dyDescent="0.25">
      <c r="A637" s="53"/>
      <c r="B637" s="54"/>
      <c r="C637" s="55"/>
      <c r="D637" s="55"/>
      <c r="E637" s="55"/>
    </row>
    <row r="638" spans="1:5" s="56" customFormat="1" x14ac:dyDescent="0.25">
      <c r="A638" s="53"/>
      <c r="B638" s="54"/>
      <c r="C638" s="55"/>
      <c r="D638" s="55"/>
      <c r="E638" s="55"/>
    </row>
    <row r="639" spans="1:5" s="56" customFormat="1" x14ac:dyDescent="0.25">
      <c r="A639" s="53"/>
      <c r="B639" s="54"/>
      <c r="C639" s="55"/>
      <c r="D639" s="55"/>
      <c r="E639" s="55"/>
    </row>
    <row r="640" spans="1:5" s="56" customFormat="1" x14ac:dyDescent="0.25">
      <c r="A640" s="53"/>
      <c r="B640" s="54"/>
      <c r="C640" s="55"/>
      <c r="D640" s="55"/>
      <c r="E640" s="55"/>
    </row>
    <row r="641" spans="1:5" s="56" customFormat="1" x14ac:dyDescent="0.25">
      <c r="A641" s="53"/>
      <c r="B641" s="54"/>
      <c r="C641" s="55"/>
      <c r="D641" s="55"/>
      <c r="E641" s="55"/>
    </row>
    <row r="642" spans="1:5" s="56" customFormat="1" x14ac:dyDescent="0.25">
      <c r="A642" s="53"/>
      <c r="B642" s="54"/>
      <c r="C642" s="55"/>
      <c r="D642" s="55"/>
      <c r="E642" s="55"/>
    </row>
    <row r="643" spans="1:5" s="56" customFormat="1" x14ac:dyDescent="0.25">
      <c r="A643" s="53"/>
      <c r="B643" s="54"/>
      <c r="C643" s="55"/>
      <c r="D643" s="55"/>
      <c r="E643" s="55"/>
    </row>
    <row r="725" spans="1:5" x14ac:dyDescent="0.25">
      <c r="A725"/>
      <c r="B725" s="57"/>
      <c r="C725" s="58"/>
      <c r="D725" s="58"/>
      <c r="E725" s="58"/>
    </row>
    <row r="735" spans="1:5" s="61" customFormat="1" ht="12.75" x14ac:dyDescent="0.2">
      <c r="A735" s="31"/>
      <c r="B735" s="59"/>
      <c r="C735" s="60"/>
      <c r="D735" s="60"/>
      <c r="E735" s="60"/>
    </row>
    <row r="2638" spans="1:5" x14ac:dyDescent="0.25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519"/>
  <sheetViews>
    <sheetView tabSelected="1"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G2" sqref="G2"/>
    </sheetView>
  </sheetViews>
  <sheetFormatPr defaultRowHeight="15" x14ac:dyDescent="0.25"/>
  <cols>
    <col min="1" max="1" width="6.28515625" style="62" hidden="1" customWidth="1"/>
    <col min="2" max="2" width="3" style="63" hidden="1" customWidth="1"/>
    <col min="3" max="3" width="4.140625" style="93" hidden="1" customWidth="1"/>
    <col min="4" max="4" width="4.85546875" style="93" hidden="1" customWidth="1"/>
    <col min="5" max="5" width="4.140625" style="64" customWidth="1"/>
    <col min="6" max="6" width="4.7109375" style="137" customWidth="1"/>
    <col min="7" max="7" width="13.140625" style="138" customWidth="1"/>
    <col min="8" max="8" width="5.5703125" style="139" hidden="1" customWidth="1"/>
    <col min="9" max="9" width="5.7109375" style="139" customWidth="1"/>
    <col min="10" max="10" width="29.85546875" style="59" customWidth="1"/>
    <col min="11" max="11" width="14.42578125" style="152" customWidth="1"/>
    <col min="12" max="12" width="14.7109375" style="152" customWidth="1"/>
    <col min="13" max="13" width="14.5703125" style="152" customWidth="1"/>
    <col min="14" max="14" width="10" style="104" customWidth="1"/>
    <col min="15" max="15" width="16" customWidth="1"/>
  </cols>
  <sheetData>
    <row r="1" spans="1:14" ht="32.25" customHeight="1" x14ac:dyDescent="0.25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112.5" x14ac:dyDescent="0.25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5.5" x14ac:dyDescent="0.25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10612452</v>
      </c>
      <c r="L5" s="92">
        <f>SUM(L17,L101,L198,L1001)</f>
        <v>10384282</v>
      </c>
      <c r="M5" s="92">
        <f>SUM(M17,M101,M198,M1001)</f>
        <v>10384282</v>
      </c>
      <c r="N5" s="82"/>
    </row>
    <row r="6" spans="1:14" ht="25.5" x14ac:dyDescent="0.25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284860</v>
      </c>
      <c r="L6" s="92">
        <f t="shared" si="4"/>
        <v>232100</v>
      </c>
      <c r="M6" s="92">
        <f t="shared" si="4"/>
        <v>232100</v>
      </c>
      <c r="N6" s="82"/>
    </row>
    <row r="7" spans="1:14" ht="25.5" x14ac:dyDescent="0.25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747645</v>
      </c>
      <c r="L7" s="92">
        <f t="shared" si="4"/>
        <v>747645</v>
      </c>
      <c r="M7" s="92">
        <f t="shared" si="4"/>
        <v>747645</v>
      </c>
      <c r="N7" s="82"/>
    </row>
    <row r="8" spans="1:14" ht="25.5" x14ac:dyDescent="0.25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13000</v>
      </c>
      <c r="L8" s="92">
        <f t="shared" si="4"/>
        <v>13000</v>
      </c>
      <c r="M8" s="92">
        <f t="shared" si="4"/>
        <v>13000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0</v>
      </c>
      <c r="L9" s="92">
        <f t="shared" si="4"/>
        <v>0</v>
      </c>
      <c r="M9" s="92">
        <f t="shared" si="4"/>
        <v>0</v>
      </c>
      <c r="N9" s="82"/>
    </row>
    <row r="10" spans="1:14" ht="25.5" x14ac:dyDescent="0.25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140</v>
      </c>
      <c r="L10" s="92">
        <f t="shared" si="4"/>
        <v>0</v>
      </c>
      <c r="M10" s="92">
        <f t="shared" si="4"/>
        <v>0</v>
      </c>
      <c r="N10" s="82"/>
    </row>
    <row r="11" spans="1:14" ht="25.5" x14ac:dyDescent="0.25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89200</v>
      </c>
      <c r="L11" s="92">
        <f t="shared" si="4"/>
        <v>89200</v>
      </c>
      <c r="M11" s="92">
        <f t="shared" si="4"/>
        <v>89200</v>
      </c>
      <c r="N11" s="82"/>
    </row>
    <row r="12" spans="1:14" x14ac:dyDescent="0.25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9476064</v>
      </c>
      <c r="L12" s="92">
        <f t="shared" si="4"/>
        <v>9300794</v>
      </c>
      <c r="M12" s="92">
        <f t="shared" si="4"/>
        <v>9300794</v>
      </c>
      <c r="N12" s="82"/>
    </row>
    <row r="13" spans="1:14" ht="25.5" x14ac:dyDescent="0.25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0</v>
      </c>
      <c r="L14" s="92">
        <f t="shared" si="4"/>
        <v>0</v>
      </c>
      <c r="M14" s="92">
        <f t="shared" si="4"/>
        <v>0</v>
      </c>
      <c r="N14" s="82"/>
    </row>
    <row r="15" spans="1:14" ht="51" x14ac:dyDescent="0.25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1543</v>
      </c>
      <c r="L15" s="92">
        <f t="shared" si="4"/>
        <v>1543</v>
      </c>
      <c r="M15" s="92">
        <f t="shared" si="4"/>
        <v>1543</v>
      </c>
      <c r="N15" s="82"/>
    </row>
    <row r="16" spans="1:14" ht="25.5" x14ac:dyDescent="0.25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8.25" x14ac:dyDescent="0.25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747645</v>
      </c>
      <c r="L17" s="98">
        <f t="shared" ref="L17:M17" si="8">SUM(L18,L33,L41,L82)</f>
        <v>747645</v>
      </c>
      <c r="M17" s="98">
        <f t="shared" si="8"/>
        <v>747645</v>
      </c>
      <c r="N17" s="82"/>
    </row>
    <row r="18" spans="1:14" ht="38.25" x14ac:dyDescent="0.25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12000</v>
      </c>
      <c r="L18" s="117">
        <f t="shared" ref="L18:M18" si="9">SUM(L20)</f>
        <v>12000</v>
      </c>
      <c r="M18" s="117">
        <f t="shared" si="9"/>
        <v>12000</v>
      </c>
      <c r="N18" s="82"/>
    </row>
    <row r="19" spans="1:14" ht="25.5" x14ac:dyDescent="0.25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12000</v>
      </c>
      <c r="L19" s="111">
        <f t="shared" ref="L19:M19" si="12">SUMIF($F20:$F32,$G19,L20:L32)</f>
        <v>12000</v>
      </c>
      <c r="M19" s="111">
        <f t="shared" si="12"/>
        <v>12000</v>
      </c>
      <c r="N19" s="82"/>
    </row>
    <row r="20" spans="1:14" ht="25.5" x14ac:dyDescent="0.25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12000</v>
      </c>
      <c r="L20" s="88">
        <f t="shared" si="13"/>
        <v>12000</v>
      </c>
      <c r="M20" s="88">
        <f t="shared" si="13"/>
        <v>12000</v>
      </c>
      <c r="N20" s="121"/>
    </row>
    <row r="21" spans="1:14" ht="25.5" x14ac:dyDescent="0.25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12000</v>
      </c>
      <c r="L21" s="88">
        <f t="shared" ref="L21:M21" si="14">SUM(L22,L24,L30)</f>
        <v>12000</v>
      </c>
      <c r="M21" s="88">
        <f t="shared" si="14"/>
        <v>12000</v>
      </c>
      <c r="N21" s="122"/>
    </row>
    <row r="22" spans="1:14" x14ac:dyDescent="0.25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 t="shared" ref="L22:M22" si="15">SUM(L23)</f>
        <v>0</v>
      </c>
      <c r="M22" s="88">
        <f t="shared" si="15"/>
        <v>0</v>
      </c>
    </row>
    <row r="23" spans="1:14" x14ac:dyDescent="0.25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25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12000</v>
      </c>
      <c r="L24" s="88">
        <f t="shared" ref="L24:M24" si="16">SUM(L25:L29)</f>
        <v>12000</v>
      </c>
      <c r="M24" s="88">
        <f t="shared" si="16"/>
        <v>12000</v>
      </c>
      <c r="N24" s="82"/>
    </row>
    <row r="25" spans="1:14" x14ac:dyDescent="0.25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>
        <v>5400</v>
      </c>
      <c r="L25" s="164">
        <v>5400</v>
      </c>
      <c r="M25" s="164">
        <v>5400</v>
      </c>
      <c r="N25" s="104">
        <v>121</v>
      </c>
    </row>
    <row r="26" spans="1:14" x14ac:dyDescent="0.25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>
        <v>500</v>
      </c>
      <c r="L26" s="164">
        <v>500</v>
      </c>
      <c r="M26" s="164">
        <v>500</v>
      </c>
      <c r="N26" s="104">
        <v>121</v>
      </c>
    </row>
    <row r="27" spans="1:14" x14ac:dyDescent="0.25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>
        <v>1200</v>
      </c>
      <c r="L27" s="164">
        <v>1200</v>
      </c>
      <c r="M27" s="164">
        <v>1200</v>
      </c>
      <c r="N27" s="104">
        <v>121</v>
      </c>
    </row>
    <row r="28" spans="1:14" x14ac:dyDescent="0.25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>
        <v>500</v>
      </c>
      <c r="L28" s="164">
        <v>500</v>
      </c>
      <c r="M28" s="164">
        <v>500</v>
      </c>
      <c r="N28" s="104">
        <v>121</v>
      </c>
    </row>
    <row r="29" spans="1:14" ht="25.5" x14ac:dyDescent="0.25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>
        <v>4400</v>
      </c>
      <c r="L29" s="164">
        <v>4400</v>
      </c>
      <c r="M29" s="164">
        <v>4400</v>
      </c>
      <c r="N29" s="104">
        <v>121</v>
      </c>
    </row>
    <row r="30" spans="1:14" x14ac:dyDescent="0.25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5.5" x14ac:dyDescent="0.25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25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8.25" x14ac:dyDescent="0.25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46781</v>
      </c>
      <c r="L33" s="101">
        <f t="shared" ref="L33:M33" si="18">SUM(L35)</f>
        <v>46781</v>
      </c>
      <c r="M33" s="101">
        <f t="shared" si="18"/>
        <v>46781</v>
      </c>
      <c r="N33" s="82"/>
    </row>
    <row r="34" spans="1:14" ht="25.5" x14ac:dyDescent="0.25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46781</v>
      </c>
      <c r="L34" s="111">
        <f t="shared" ref="L34:M34" si="20">SUMIF($F35:$F40,$G34,L35:L40)</f>
        <v>46781</v>
      </c>
      <c r="M34" s="111">
        <f t="shared" si="20"/>
        <v>46781</v>
      </c>
      <c r="N34" s="82"/>
    </row>
    <row r="35" spans="1:14" x14ac:dyDescent="0.25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46781</v>
      </c>
      <c r="L35" s="88">
        <f t="shared" si="21"/>
        <v>46781</v>
      </c>
      <c r="M35" s="88">
        <f t="shared" si="21"/>
        <v>46781</v>
      </c>
    </row>
    <row r="36" spans="1:14" x14ac:dyDescent="0.25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46781</v>
      </c>
      <c r="L36" s="88">
        <f t="shared" si="21"/>
        <v>46781</v>
      </c>
      <c r="M36" s="88">
        <f t="shared" si="21"/>
        <v>46781</v>
      </c>
    </row>
    <row r="37" spans="1:14" x14ac:dyDescent="0.25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46781</v>
      </c>
      <c r="L37" s="88">
        <f t="shared" ref="L37:M37" si="23">SUM(L38:L39)</f>
        <v>46781</v>
      </c>
      <c r="M37" s="88">
        <f t="shared" si="23"/>
        <v>46781</v>
      </c>
      <c r="N37" s="82"/>
    </row>
    <row r="38" spans="1:14" ht="25.5" x14ac:dyDescent="0.25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43781</v>
      </c>
      <c r="L38" s="164">
        <v>43781</v>
      </c>
      <c r="M38" s="164">
        <v>43781</v>
      </c>
      <c r="N38" s="104">
        <v>121</v>
      </c>
    </row>
    <row r="39" spans="1:14" x14ac:dyDescent="0.25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>
        <v>3000</v>
      </c>
      <c r="L39" s="164">
        <v>3000</v>
      </c>
      <c r="M39" s="164">
        <v>3000</v>
      </c>
      <c r="N39" s="104">
        <v>121</v>
      </c>
    </row>
    <row r="40" spans="1:14" x14ac:dyDescent="0.25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8.25" x14ac:dyDescent="0.25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317664</v>
      </c>
      <c r="L41" s="117">
        <f t="shared" ref="L41:M41" si="24">SUM(L43)</f>
        <v>317664</v>
      </c>
      <c r="M41" s="117">
        <f t="shared" si="24"/>
        <v>317664</v>
      </c>
      <c r="N41" s="124"/>
    </row>
    <row r="42" spans="1:14" ht="25.5" x14ac:dyDescent="0.25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317664</v>
      </c>
      <c r="L42" s="111">
        <f t="shared" ref="L42:M42" si="25">SUMIF($F43:$F81,$G42,L43:L81)</f>
        <v>317664</v>
      </c>
      <c r="M42" s="111">
        <f t="shared" si="25"/>
        <v>317664</v>
      </c>
      <c r="N42" s="82"/>
    </row>
    <row r="43" spans="1:14" x14ac:dyDescent="0.25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317664</v>
      </c>
      <c r="L43" s="88">
        <f t="shared" ref="L43:M43" si="26">SUM(L44,L73,L78)</f>
        <v>317664</v>
      </c>
      <c r="M43" s="88">
        <f t="shared" si="26"/>
        <v>317664</v>
      </c>
      <c r="N43" s="82"/>
    </row>
    <row r="44" spans="1:14" x14ac:dyDescent="0.25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311159</v>
      </c>
      <c r="L44" s="88">
        <f t="shared" ref="L44:M44" si="27">SUM(L45,L49,L55,L67,L65)</f>
        <v>311159</v>
      </c>
      <c r="M44" s="88">
        <f t="shared" si="27"/>
        <v>311159</v>
      </c>
    </row>
    <row r="45" spans="1:14" x14ac:dyDescent="0.25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48500</v>
      </c>
      <c r="L45" s="88">
        <f t="shared" ref="L45:M45" si="28">SUM(L46:L48)</f>
        <v>48500</v>
      </c>
      <c r="M45" s="88">
        <f t="shared" si="28"/>
        <v>48500</v>
      </c>
      <c r="N45" s="82"/>
    </row>
    <row r="46" spans="1:14" x14ac:dyDescent="0.25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34500</v>
      </c>
      <c r="L46" s="164">
        <v>34500</v>
      </c>
      <c r="M46" s="164">
        <v>34500</v>
      </c>
      <c r="N46" s="104">
        <v>121</v>
      </c>
    </row>
    <row r="47" spans="1:14" x14ac:dyDescent="0.25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5000</v>
      </c>
      <c r="L47" s="164">
        <v>5000</v>
      </c>
      <c r="M47" s="164">
        <v>5000</v>
      </c>
      <c r="N47" s="104">
        <v>121</v>
      </c>
    </row>
    <row r="48" spans="1:14" ht="25.5" x14ac:dyDescent="0.25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9000</v>
      </c>
      <c r="L48" s="164">
        <v>9000</v>
      </c>
      <c r="M48" s="164">
        <v>9000</v>
      </c>
      <c r="N48" s="104">
        <v>121</v>
      </c>
    </row>
    <row r="49" spans="1:14" x14ac:dyDescent="0.25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159484</v>
      </c>
      <c r="L49" s="88">
        <f t="shared" ref="L49:M49" si="29">SUM(L50:L54)</f>
        <v>159484</v>
      </c>
      <c r="M49" s="88">
        <f t="shared" si="29"/>
        <v>159484</v>
      </c>
    </row>
    <row r="50" spans="1:14" ht="25.5" x14ac:dyDescent="0.25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82000</v>
      </c>
      <c r="L50" s="164">
        <v>82000</v>
      </c>
      <c r="M50" s="164">
        <v>82000</v>
      </c>
      <c r="N50" s="104">
        <v>121</v>
      </c>
    </row>
    <row r="51" spans="1:14" x14ac:dyDescent="0.25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>
        <v>5000</v>
      </c>
      <c r="L51" s="164">
        <v>5000</v>
      </c>
      <c r="M51" s="164">
        <v>5000</v>
      </c>
      <c r="N51" s="104">
        <v>121</v>
      </c>
    </row>
    <row r="52" spans="1:14" ht="25.5" x14ac:dyDescent="0.25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51484</v>
      </c>
      <c r="L52" s="164">
        <v>51484</v>
      </c>
      <c r="M52" s="164">
        <v>51484</v>
      </c>
      <c r="N52" s="104">
        <v>121</v>
      </c>
    </row>
    <row r="53" spans="1:14" x14ac:dyDescent="0.25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11000</v>
      </c>
      <c r="L53" s="164">
        <v>11000</v>
      </c>
      <c r="M53" s="164">
        <v>11000</v>
      </c>
      <c r="N53" s="104">
        <v>121</v>
      </c>
    </row>
    <row r="54" spans="1:14" ht="25.5" x14ac:dyDescent="0.25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10000</v>
      </c>
      <c r="L54" s="164">
        <v>10000</v>
      </c>
      <c r="M54" s="164">
        <v>10000</v>
      </c>
      <c r="N54" s="104">
        <v>121</v>
      </c>
    </row>
    <row r="55" spans="1:14" x14ac:dyDescent="0.25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85175</v>
      </c>
      <c r="L55" s="88">
        <f t="shared" ref="L55:M55" si="30">SUM(L56:L64)</f>
        <v>85175</v>
      </c>
      <c r="M55" s="88">
        <f t="shared" si="30"/>
        <v>85175</v>
      </c>
      <c r="N55" s="82"/>
    </row>
    <row r="56" spans="1:14" x14ac:dyDescent="0.25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20700</v>
      </c>
      <c r="L56" s="164">
        <v>20700</v>
      </c>
      <c r="M56" s="164">
        <v>20700</v>
      </c>
      <c r="N56" s="104">
        <v>121</v>
      </c>
    </row>
    <row r="57" spans="1:14" ht="25.5" x14ac:dyDescent="0.25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>
        <v>4000</v>
      </c>
      <c r="L57" s="164">
        <v>4000</v>
      </c>
      <c r="M57" s="164">
        <v>4000</v>
      </c>
      <c r="N57" s="104">
        <v>121</v>
      </c>
    </row>
    <row r="58" spans="1:14" x14ac:dyDescent="0.25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>
        <v>2460</v>
      </c>
      <c r="L58" s="164">
        <v>2460</v>
      </c>
      <c r="M58" s="164">
        <v>2460</v>
      </c>
      <c r="N58" s="104">
        <v>121</v>
      </c>
    </row>
    <row r="59" spans="1:14" x14ac:dyDescent="0.25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28500</v>
      </c>
      <c r="L59" s="164">
        <v>28500</v>
      </c>
      <c r="M59" s="164">
        <v>28500</v>
      </c>
      <c r="N59" s="104">
        <v>121</v>
      </c>
    </row>
    <row r="60" spans="1:14" x14ac:dyDescent="0.25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>
        <v>2720</v>
      </c>
      <c r="L60" s="164">
        <v>2720</v>
      </c>
      <c r="M60" s="164">
        <v>2720</v>
      </c>
      <c r="N60" s="104">
        <v>121</v>
      </c>
    </row>
    <row r="61" spans="1:14" x14ac:dyDescent="0.25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4457</v>
      </c>
      <c r="L61" s="164">
        <v>4457</v>
      </c>
      <c r="M61" s="164">
        <v>4457</v>
      </c>
      <c r="N61" s="104">
        <v>121</v>
      </c>
    </row>
    <row r="62" spans="1:14" x14ac:dyDescent="0.25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12838</v>
      </c>
      <c r="L62" s="164">
        <v>12838</v>
      </c>
      <c r="M62" s="164">
        <v>12838</v>
      </c>
      <c r="N62" s="104">
        <v>121</v>
      </c>
    </row>
    <row r="63" spans="1:14" x14ac:dyDescent="0.25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6000</v>
      </c>
      <c r="L63" s="164">
        <v>6000</v>
      </c>
      <c r="M63" s="164">
        <v>6000</v>
      </c>
      <c r="N63" s="104">
        <v>121</v>
      </c>
    </row>
    <row r="64" spans="1:14" x14ac:dyDescent="0.25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3500</v>
      </c>
      <c r="L64" s="164">
        <v>3500</v>
      </c>
      <c r="M64" s="164">
        <v>3500</v>
      </c>
      <c r="N64" s="104">
        <v>121</v>
      </c>
    </row>
    <row r="65" spans="1:14" ht="25.5" x14ac:dyDescent="0.25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 t="shared" ref="L65:M65" si="31">SUM(L66)</f>
        <v>0</v>
      </c>
      <c r="M65" s="88">
        <f t="shared" si="31"/>
        <v>0</v>
      </c>
      <c r="N65" s="82"/>
    </row>
    <row r="66" spans="1:14" ht="25.5" x14ac:dyDescent="0.25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>
        <v>0</v>
      </c>
      <c r="L66" s="164"/>
      <c r="M66" s="164"/>
      <c r="N66" s="104">
        <v>121</v>
      </c>
    </row>
    <row r="67" spans="1:14" ht="25.5" x14ac:dyDescent="0.25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18000</v>
      </c>
      <c r="L67" s="88">
        <f t="shared" ref="L67:M67" si="32">SUM(L68:L72)</f>
        <v>18000</v>
      </c>
      <c r="M67" s="88">
        <f t="shared" si="32"/>
        <v>18000</v>
      </c>
    </row>
    <row r="68" spans="1:14" x14ac:dyDescent="0.25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>
        <v>0</v>
      </c>
      <c r="L68" s="164"/>
      <c r="M68" s="164"/>
      <c r="N68" s="104">
        <v>121</v>
      </c>
    </row>
    <row r="69" spans="1:14" x14ac:dyDescent="0.25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5000</v>
      </c>
      <c r="L69" s="164">
        <v>5000</v>
      </c>
      <c r="M69" s="164">
        <v>5000</v>
      </c>
      <c r="N69" s="104">
        <v>121</v>
      </c>
    </row>
    <row r="70" spans="1:14" x14ac:dyDescent="0.25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1000</v>
      </c>
      <c r="L70" s="164">
        <v>1000</v>
      </c>
      <c r="M70" s="164">
        <v>1000</v>
      </c>
      <c r="N70" s="104">
        <v>121</v>
      </c>
    </row>
    <row r="71" spans="1:14" x14ac:dyDescent="0.25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1500</v>
      </c>
      <c r="L71" s="164">
        <v>1500</v>
      </c>
      <c r="M71" s="164">
        <v>1500</v>
      </c>
      <c r="N71" s="104">
        <v>121</v>
      </c>
    </row>
    <row r="72" spans="1:14" ht="25.5" x14ac:dyDescent="0.25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10500</v>
      </c>
      <c r="L72" s="164">
        <v>10500</v>
      </c>
      <c r="M72" s="164">
        <v>10500</v>
      </c>
      <c r="N72" s="104">
        <v>121</v>
      </c>
    </row>
    <row r="73" spans="1:14" x14ac:dyDescent="0.25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5</v>
      </c>
      <c r="L73" s="88">
        <f t="shared" ref="L73:M73" si="33">SUM(L74)</f>
        <v>5</v>
      </c>
      <c r="M73" s="88">
        <f t="shared" si="33"/>
        <v>5</v>
      </c>
      <c r="N73" s="82"/>
    </row>
    <row r="74" spans="1:14" x14ac:dyDescent="0.25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5</v>
      </c>
      <c r="L74" s="88">
        <f t="shared" ref="L74:M74" si="34">SUM(L75:L77)</f>
        <v>5</v>
      </c>
      <c r="M74" s="88">
        <f t="shared" si="34"/>
        <v>5</v>
      </c>
      <c r="N74" s="82"/>
    </row>
    <row r="75" spans="1:14" ht="25.5" x14ac:dyDescent="0.25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>
        <v>0</v>
      </c>
      <c r="L75" s="164"/>
      <c r="M75" s="164"/>
      <c r="N75" s="104">
        <v>121</v>
      </c>
    </row>
    <row r="76" spans="1:14" x14ac:dyDescent="0.25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>
        <v>5</v>
      </c>
      <c r="L76" s="164">
        <v>5</v>
      </c>
      <c r="M76" s="164">
        <v>5</v>
      </c>
      <c r="N76" s="104">
        <v>121</v>
      </c>
    </row>
    <row r="77" spans="1:14" ht="25.5" x14ac:dyDescent="0.25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>
        <v>0</v>
      </c>
      <c r="L77" s="164"/>
      <c r="M77" s="164"/>
      <c r="N77" s="104">
        <v>121</v>
      </c>
    </row>
    <row r="78" spans="1:14" ht="25.5" x14ac:dyDescent="0.25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6500</v>
      </c>
      <c r="L78" s="88">
        <f t="shared" ref="L78:L79" si="40">SUM(L79)</f>
        <v>6500</v>
      </c>
      <c r="M78" s="88">
        <f t="shared" ref="M78:M79" si="41">SUM(M79)</f>
        <v>6500</v>
      </c>
      <c r="N78" s="82"/>
    </row>
    <row r="79" spans="1:14" ht="25.5" x14ac:dyDescent="0.25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6500</v>
      </c>
      <c r="L79" s="88">
        <f t="shared" si="40"/>
        <v>6500</v>
      </c>
      <c r="M79" s="88">
        <f t="shared" si="41"/>
        <v>6500</v>
      </c>
      <c r="N79" s="82"/>
    </row>
    <row r="80" spans="1:14" ht="25.5" x14ac:dyDescent="0.25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>
        <v>6500</v>
      </c>
      <c r="L80" s="164">
        <v>6500</v>
      </c>
      <c r="M80" s="164">
        <v>6500</v>
      </c>
      <c r="N80" s="104">
        <v>121</v>
      </c>
    </row>
    <row r="81" spans="1:14" x14ac:dyDescent="0.25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8.25" x14ac:dyDescent="0.25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371200</v>
      </c>
      <c r="L82" s="117">
        <f t="shared" ref="L82:M82" si="42">SUM(L84)</f>
        <v>371200</v>
      </c>
      <c r="M82" s="117">
        <f t="shared" si="42"/>
        <v>371200</v>
      </c>
      <c r="N82" s="124"/>
    </row>
    <row r="83" spans="1:14" ht="25.5" x14ac:dyDescent="0.25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371200</v>
      </c>
      <c r="L83" s="111">
        <f t="shared" ref="L83:M83" si="44">SUMIF($F84:$F100,$G83,L84:L100)</f>
        <v>371200</v>
      </c>
      <c r="M83" s="111">
        <f t="shared" si="44"/>
        <v>371200</v>
      </c>
      <c r="N83" s="82"/>
    </row>
    <row r="84" spans="1:14" x14ac:dyDescent="0.25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371200</v>
      </c>
      <c r="L84" s="88">
        <f t="shared" si="48"/>
        <v>371200</v>
      </c>
      <c r="M84" s="88">
        <f t="shared" si="48"/>
        <v>371200</v>
      </c>
      <c r="N84" s="82"/>
    </row>
    <row r="85" spans="1:14" x14ac:dyDescent="0.25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371200</v>
      </c>
      <c r="L85" s="88">
        <f t="shared" ref="L85:M85" si="49">SUM(L86,L90,L98)</f>
        <v>371200</v>
      </c>
      <c r="M85" s="88">
        <f t="shared" si="49"/>
        <v>371200</v>
      </c>
    </row>
    <row r="86" spans="1:14" x14ac:dyDescent="0.25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275000</v>
      </c>
      <c r="L86" s="88">
        <f t="shared" ref="L86:M86" si="51">SUM(L87:L89)</f>
        <v>275000</v>
      </c>
      <c r="M86" s="88">
        <f t="shared" si="51"/>
        <v>275000</v>
      </c>
    </row>
    <row r="87" spans="1:14" ht="25.5" x14ac:dyDescent="0.25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10000</v>
      </c>
      <c r="L87" s="165">
        <v>10000</v>
      </c>
      <c r="M87" s="165">
        <v>10000</v>
      </c>
      <c r="N87" s="104">
        <v>121</v>
      </c>
    </row>
    <row r="88" spans="1:14" x14ac:dyDescent="0.25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265000</v>
      </c>
      <c r="L88" s="164">
        <v>265000</v>
      </c>
      <c r="M88" s="164">
        <v>265000</v>
      </c>
      <c r="N88" s="104">
        <v>121</v>
      </c>
    </row>
    <row r="89" spans="1:14" x14ac:dyDescent="0.25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25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96200</v>
      </c>
      <c r="L90" s="88">
        <f t="shared" ref="L90:M90" si="52">SUM(L91:L97)</f>
        <v>96200</v>
      </c>
      <c r="M90" s="88">
        <f t="shared" si="52"/>
        <v>96200</v>
      </c>
      <c r="N90" s="82"/>
    </row>
    <row r="91" spans="1:14" x14ac:dyDescent="0.25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5.5" x14ac:dyDescent="0.25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70000</v>
      </c>
      <c r="L92" s="164">
        <v>70000</v>
      </c>
      <c r="M92" s="164">
        <v>70000</v>
      </c>
      <c r="N92" s="104">
        <v>121</v>
      </c>
    </row>
    <row r="93" spans="1:14" x14ac:dyDescent="0.25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13200</v>
      </c>
      <c r="L93" s="164">
        <v>13200</v>
      </c>
      <c r="M93" s="164">
        <v>13200</v>
      </c>
      <c r="N93" s="104">
        <v>121</v>
      </c>
    </row>
    <row r="94" spans="1:14" x14ac:dyDescent="0.25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25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13000</v>
      </c>
      <c r="L95" s="164">
        <v>13000</v>
      </c>
      <c r="M95" s="164">
        <v>13000</v>
      </c>
      <c r="N95" s="104">
        <v>121</v>
      </c>
    </row>
    <row r="96" spans="1:14" x14ac:dyDescent="0.25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25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5.5" x14ac:dyDescent="0.25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25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25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8.25" x14ac:dyDescent="0.25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8.25" x14ac:dyDescent="0.25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5.5" x14ac:dyDescent="0.25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5.5" x14ac:dyDescent="0.25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5.5" x14ac:dyDescent="0.25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25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25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25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25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25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25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25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5.5" x14ac:dyDescent="0.25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25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1" x14ac:dyDescent="0.25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5.5" x14ac:dyDescent="0.25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25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25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25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5.5" x14ac:dyDescent="0.25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25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25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8.25" x14ac:dyDescent="0.25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5.5" x14ac:dyDescent="0.25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25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25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25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25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25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ht="25.5" x14ac:dyDescent="0.25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25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5.5" x14ac:dyDescent="0.25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25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5.5" x14ac:dyDescent="0.25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25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5.5" x14ac:dyDescent="0.25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25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25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5.5" x14ac:dyDescent="0.25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25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25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25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25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25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25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25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5.5" x14ac:dyDescent="0.25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5.5" x14ac:dyDescent="0.25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5.5" x14ac:dyDescent="0.25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25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25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25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25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5.5" x14ac:dyDescent="0.25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25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25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5.5" x14ac:dyDescent="0.25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25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5.5" x14ac:dyDescent="0.25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5.5" x14ac:dyDescent="0.25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5.5" x14ac:dyDescent="0.25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5.5" x14ac:dyDescent="0.25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25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8.25" x14ac:dyDescent="0.25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5.5" x14ac:dyDescent="0.25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25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25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25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5.5" x14ac:dyDescent="0.25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25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5.5" x14ac:dyDescent="0.25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25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25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25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5.5" x14ac:dyDescent="0.25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25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25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25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25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5.5" x14ac:dyDescent="0.25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25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25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38.25" x14ac:dyDescent="0.25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5.5" x14ac:dyDescent="0.25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25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25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25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5.5" x14ac:dyDescent="0.25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25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25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5.5" x14ac:dyDescent="0.25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25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5.5" x14ac:dyDescent="0.25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25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25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25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25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8.25" x14ac:dyDescent="0.25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9490607</v>
      </c>
      <c r="L198" s="98">
        <f t="shared" ref="L198:M198" si="100">SUM(L199,L538)</f>
        <v>9315337</v>
      </c>
      <c r="M198" s="98">
        <f t="shared" si="100"/>
        <v>9315337</v>
      </c>
      <c r="N198" s="82"/>
    </row>
    <row r="199" spans="1:14" ht="25.5" x14ac:dyDescent="0.25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9490607</v>
      </c>
      <c r="L199" s="101">
        <f t="shared" ref="L199:M199" si="101">SUM(L206,L457)</f>
        <v>9315337</v>
      </c>
      <c r="M199" s="101">
        <f t="shared" si="101"/>
        <v>9315337</v>
      </c>
      <c r="N199" s="82"/>
    </row>
    <row r="200" spans="1:14" ht="25.5" x14ac:dyDescent="0.25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13000</v>
      </c>
      <c r="L200" s="111">
        <f t="shared" ref="L200:M200" si="102">SUMIF($F206:$F537,$G200,L206:L537)</f>
        <v>13000</v>
      </c>
      <c r="M200" s="111">
        <f t="shared" si="102"/>
        <v>13000</v>
      </c>
      <c r="N200" s="82"/>
    </row>
    <row r="201" spans="1:14" ht="25.5" x14ac:dyDescent="0.25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0</v>
      </c>
      <c r="L201" s="111">
        <f t="shared" ref="L201:M201" si="103">SUMIF($F206:$F537,$G201,L206:L537)</f>
        <v>0</v>
      </c>
      <c r="M201" s="111">
        <f t="shared" si="103"/>
        <v>0</v>
      </c>
      <c r="N201" s="82"/>
    </row>
    <row r="202" spans="1:14" x14ac:dyDescent="0.25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9476064</v>
      </c>
      <c r="L202" s="111">
        <f t="shared" ref="L202:M202" si="104">SUMIF($F206:$F537,$G202,L206:L537)</f>
        <v>9300794</v>
      </c>
      <c r="M202" s="111">
        <f t="shared" si="104"/>
        <v>9300794</v>
      </c>
      <c r="N202" s="82"/>
    </row>
    <row r="203" spans="1:14" x14ac:dyDescent="0.25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0</v>
      </c>
      <c r="L203" s="111">
        <f t="shared" ref="L203:M203" si="105">SUMIF($F206:$F537,$G203,L206:L537)</f>
        <v>0</v>
      </c>
      <c r="M203" s="111">
        <f t="shared" si="105"/>
        <v>0</v>
      </c>
      <c r="N203" s="82"/>
    </row>
    <row r="204" spans="1:14" ht="51" x14ac:dyDescent="0.25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1543</v>
      </c>
      <c r="L204" s="111">
        <f t="shared" ref="L204:M204" si="106">SUMIF($F206:$F537,$G204,L206:L537)</f>
        <v>1543</v>
      </c>
      <c r="M204" s="111">
        <f t="shared" si="106"/>
        <v>1543</v>
      </c>
      <c r="N204" s="82"/>
    </row>
    <row r="205" spans="1:14" ht="25.5" x14ac:dyDescent="0.25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 x14ac:dyDescent="0.25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9365121</v>
      </c>
      <c r="L206" s="88">
        <f t="shared" ref="L206:M206" si="110">SUM(L207,L247,L409,L435,L449)</f>
        <v>9199851</v>
      </c>
      <c r="M206" s="88">
        <f t="shared" si="110"/>
        <v>9199851</v>
      </c>
    </row>
    <row r="207" spans="1:14" x14ac:dyDescent="0.25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8456640</v>
      </c>
      <c r="L207" s="88">
        <f t="shared" ref="L207:M207" si="111">SUM(L208,L227,L234)</f>
        <v>8456640</v>
      </c>
      <c r="M207" s="88">
        <f t="shared" si="111"/>
        <v>8456640</v>
      </c>
      <c r="N207" s="82"/>
    </row>
    <row r="208" spans="1:14" x14ac:dyDescent="0.25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7084720</v>
      </c>
      <c r="L208" s="88">
        <f t="shared" ref="L208:M208" si="112">SUM(L209:L226)</f>
        <v>7084720</v>
      </c>
      <c r="M208" s="88">
        <f t="shared" si="112"/>
        <v>7084720</v>
      </c>
      <c r="N208" s="82"/>
    </row>
    <row r="209" spans="1:14" x14ac:dyDescent="0.25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25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25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6905191</v>
      </c>
      <c r="L211" s="164">
        <v>6905191</v>
      </c>
      <c r="M211" s="164">
        <v>6905191</v>
      </c>
      <c r="N211" s="82">
        <v>5410</v>
      </c>
    </row>
    <row r="212" spans="1:14" x14ac:dyDescent="0.25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25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25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25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25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25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/>
      <c r="L217" s="164"/>
      <c r="M217" s="164"/>
      <c r="N217" s="82">
        <v>5410</v>
      </c>
    </row>
    <row r="218" spans="1:14" x14ac:dyDescent="0.25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25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25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25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25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25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>
        <v>179529</v>
      </c>
      <c r="L223" s="164">
        <v>179529</v>
      </c>
      <c r="M223" s="164">
        <v>179529</v>
      </c>
      <c r="N223" s="82">
        <v>5410</v>
      </c>
    </row>
    <row r="224" spans="1:14" x14ac:dyDescent="0.25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25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25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25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286568</v>
      </c>
      <c r="L227" s="88">
        <f>SUM(L228:L233)</f>
        <v>286568</v>
      </c>
      <c r="M227" s="88">
        <f t="shared" ref="M227" si="114">SUM(M228:M233)</f>
        <v>286568</v>
      </c>
      <c r="N227" s="82"/>
    </row>
    <row r="228" spans="1:14" x14ac:dyDescent="0.25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25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25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286568</v>
      </c>
      <c r="L230" s="164">
        <v>286568</v>
      </c>
      <c r="M230" s="164">
        <v>286568</v>
      </c>
      <c r="N230" s="82">
        <v>5410</v>
      </c>
    </row>
    <row r="231" spans="1:14" x14ac:dyDescent="0.25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25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25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25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1085352</v>
      </c>
      <c r="L234" s="88">
        <f t="shared" ref="L234:M234" si="115">SUM(L235:L246)</f>
        <v>1085352</v>
      </c>
      <c r="M234" s="88">
        <f t="shared" si="115"/>
        <v>1085352</v>
      </c>
      <c r="N234" s="82"/>
    </row>
    <row r="235" spans="1:14" ht="25.5" customHeight="1" x14ac:dyDescent="0.25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25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25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1085352</v>
      </c>
      <c r="L237" s="164">
        <v>1085352</v>
      </c>
      <c r="M237" s="164">
        <v>1085352</v>
      </c>
      <c r="N237" s="82">
        <v>5410</v>
      </c>
    </row>
    <row r="238" spans="1:14" x14ac:dyDescent="0.25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25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25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25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25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25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25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25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25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25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818031</v>
      </c>
      <c r="L247" s="88">
        <f t="shared" ref="L247:M247" si="116">SUM(L248,L273,L310,L372,L365)</f>
        <v>652761</v>
      </c>
      <c r="M247" s="88">
        <f t="shared" si="116"/>
        <v>652761</v>
      </c>
      <c r="N247" s="82"/>
    </row>
    <row r="248" spans="1:14" x14ac:dyDescent="0.25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683731</v>
      </c>
      <c r="L248" s="88">
        <f>SUM(L249:L272)</f>
        <v>536961</v>
      </c>
      <c r="M248" s="88">
        <f t="shared" ref="M248" si="117">SUM(M249:M272)</f>
        <v>536961</v>
      </c>
      <c r="N248" s="82"/>
    </row>
    <row r="249" spans="1:14" x14ac:dyDescent="0.25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>
        <v>200</v>
      </c>
      <c r="L249" s="164">
        <v>200</v>
      </c>
      <c r="M249" s="164">
        <v>200</v>
      </c>
      <c r="N249" s="82">
        <v>3210</v>
      </c>
    </row>
    <row r="250" spans="1:14" x14ac:dyDescent="0.25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25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>
        <v>196512</v>
      </c>
      <c r="L251" s="164">
        <v>49742</v>
      </c>
      <c r="M251" s="164">
        <v>49742</v>
      </c>
      <c r="N251" s="82">
        <v>5410</v>
      </c>
    </row>
    <row r="252" spans="1:14" x14ac:dyDescent="0.25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 x14ac:dyDescent="0.25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25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25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25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25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462804</v>
      </c>
      <c r="L257" s="164">
        <v>462804</v>
      </c>
      <c r="M257" s="164">
        <v>462804</v>
      </c>
      <c r="N257" s="82">
        <v>5410</v>
      </c>
    </row>
    <row r="258" spans="1:14" x14ac:dyDescent="0.25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25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25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25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 x14ac:dyDescent="0.25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25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25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25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25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25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25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25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>
        <v>24215</v>
      </c>
      <c r="L269" s="164">
        <v>24215</v>
      </c>
      <c r="M269" s="164">
        <v>24215</v>
      </c>
      <c r="N269" s="82">
        <v>5410</v>
      </c>
    </row>
    <row r="270" spans="1:14" x14ac:dyDescent="0.25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25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25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25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74087</v>
      </c>
      <c r="L273" s="88">
        <f>SUM(L274:L309)</f>
        <v>72587</v>
      </c>
      <c r="M273" s="88">
        <f t="shared" ref="M273" si="118">SUM(M274:M309)</f>
        <v>72587</v>
      </c>
      <c r="N273" s="82"/>
    </row>
    <row r="274" spans="1:14" ht="25.5" customHeight="1" x14ac:dyDescent="0.25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>
        <v>400</v>
      </c>
      <c r="L274" s="164">
        <v>400</v>
      </c>
      <c r="M274" s="164">
        <v>400</v>
      </c>
      <c r="N274" s="82">
        <v>3210</v>
      </c>
    </row>
    <row r="275" spans="1:14" x14ac:dyDescent="0.25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25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>
        <v>6800</v>
      </c>
      <c r="L276" s="164">
        <v>5800</v>
      </c>
      <c r="M276" s="164">
        <v>5800</v>
      </c>
      <c r="N276" s="82">
        <v>5410</v>
      </c>
    </row>
    <row r="277" spans="1:14" x14ac:dyDescent="0.25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25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25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25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25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25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>
        <v>59487</v>
      </c>
      <c r="L282" s="164">
        <v>59487</v>
      </c>
      <c r="M282" s="164">
        <v>59487</v>
      </c>
      <c r="N282" s="82">
        <v>5410</v>
      </c>
    </row>
    <row r="283" spans="1:14" x14ac:dyDescent="0.25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25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25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25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25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25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25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25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25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25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25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25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>
        <v>900</v>
      </c>
      <c r="L294" s="164">
        <v>900</v>
      </c>
      <c r="M294" s="164">
        <v>900</v>
      </c>
      <c r="N294" s="82">
        <v>5410</v>
      </c>
    </row>
    <row r="295" spans="1:14" x14ac:dyDescent="0.25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25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25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25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/>
      <c r="L298" s="164"/>
      <c r="M298" s="164"/>
      <c r="N298" s="82">
        <v>3210</v>
      </c>
    </row>
    <row r="299" spans="1:14" x14ac:dyDescent="0.25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25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>
        <v>6500</v>
      </c>
      <c r="L300" s="164">
        <v>6000</v>
      </c>
      <c r="M300" s="164">
        <v>6000</v>
      </c>
      <c r="N300" s="82">
        <v>5410</v>
      </c>
    </row>
    <row r="301" spans="1:14" x14ac:dyDescent="0.25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25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25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25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25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25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25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25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25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25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24013</v>
      </c>
      <c r="L310" s="88">
        <f>SUM(L311:L364)</f>
        <v>11013</v>
      </c>
      <c r="M310" s="88">
        <f t="shared" ref="M310" si="120">SUM(M311:M364)</f>
        <v>11013</v>
      </c>
      <c r="N310" s="82"/>
    </row>
    <row r="311" spans="1:14" x14ac:dyDescent="0.25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 x14ac:dyDescent="0.25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25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>
        <v>16000</v>
      </c>
      <c r="L313" s="164">
        <v>6000</v>
      </c>
      <c r="M313" s="164">
        <v>6000</v>
      </c>
      <c r="N313" s="82">
        <v>5410</v>
      </c>
    </row>
    <row r="314" spans="1:14" x14ac:dyDescent="0.25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25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25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25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25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25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25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25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25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25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25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25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25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25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25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25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25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25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25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25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25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25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25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25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25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25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25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25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25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25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25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25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25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25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25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25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>
        <v>3000</v>
      </c>
      <c r="L349" s="164"/>
      <c r="M349" s="164"/>
      <c r="N349" s="82">
        <v>5410</v>
      </c>
    </row>
    <row r="350" spans="1:14" x14ac:dyDescent="0.25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25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25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25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25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25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25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25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25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25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25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25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>
        <v>5013</v>
      </c>
      <c r="L361" s="164">
        <v>5013</v>
      </c>
      <c r="M361" s="164">
        <v>5013</v>
      </c>
      <c r="N361" s="82">
        <v>5410</v>
      </c>
    </row>
    <row r="362" spans="1:14" x14ac:dyDescent="0.25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25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25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5.5" x14ac:dyDescent="0.25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10000</v>
      </c>
      <c r="L365" s="88">
        <f t="shared" ref="L365:M365" si="125">SUM(L366:L371)</f>
        <v>10000</v>
      </c>
      <c r="M365" s="88">
        <f t="shared" si="125"/>
        <v>10000</v>
      </c>
      <c r="N365" s="82"/>
    </row>
    <row r="366" spans="1:14" ht="25.5" customHeight="1" x14ac:dyDescent="0.25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25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25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>
        <v>10000</v>
      </c>
      <c r="L368" s="164">
        <v>10000</v>
      </c>
      <c r="M368" s="164">
        <v>10000</v>
      </c>
      <c r="N368" s="82">
        <v>5410</v>
      </c>
    </row>
    <row r="369" spans="1:14" x14ac:dyDescent="0.25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25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25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5.5" x14ac:dyDescent="0.25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26200</v>
      </c>
      <c r="L372" s="88">
        <f>SUM(L373:L408)</f>
        <v>22200</v>
      </c>
      <c r="M372" s="88">
        <f t="shared" ref="M372" si="126">SUM(M373:M408)</f>
        <v>22200</v>
      </c>
      <c r="N372" s="82"/>
    </row>
    <row r="373" spans="1:14" ht="25.5" customHeight="1" x14ac:dyDescent="0.25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25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25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25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25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25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25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25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25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25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25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25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25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>
        <v>2000</v>
      </c>
      <c r="L385" s="164">
        <v>2000</v>
      </c>
      <c r="M385" s="164">
        <v>2000</v>
      </c>
      <c r="N385" s="82">
        <v>3210</v>
      </c>
    </row>
    <row r="386" spans="1:14" x14ac:dyDescent="0.25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25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>
        <v>2000</v>
      </c>
      <c r="L387" s="164"/>
      <c r="M387" s="164"/>
      <c r="N387" s="82">
        <v>5410</v>
      </c>
    </row>
    <row r="388" spans="1:14" x14ac:dyDescent="0.25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25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25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25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 x14ac:dyDescent="0.25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25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25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25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25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25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>
        <v>200</v>
      </c>
      <c r="L397" s="164">
        <v>200</v>
      </c>
      <c r="M397" s="164">
        <v>200</v>
      </c>
      <c r="N397" s="82">
        <v>3210</v>
      </c>
    </row>
    <row r="398" spans="1:14" x14ac:dyDescent="0.25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25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>
        <v>19500</v>
      </c>
      <c r="L399" s="164">
        <v>19500</v>
      </c>
      <c r="M399" s="164">
        <v>19500</v>
      </c>
      <c r="N399" s="82">
        <v>5410</v>
      </c>
    </row>
    <row r="400" spans="1:14" x14ac:dyDescent="0.25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25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25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25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500</v>
      </c>
      <c r="L403" s="164">
        <v>500</v>
      </c>
      <c r="M403" s="164">
        <v>500</v>
      </c>
      <c r="N403" s="82">
        <v>3210</v>
      </c>
    </row>
    <row r="404" spans="1:14" x14ac:dyDescent="0.25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/>
      <c r="L404" s="164"/>
      <c r="M404" s="164"/>
      <c r="N404" s="82">
        <v>4910</v>
      </c>
    </row>
    <row r="405" spans="1:14" x14ac:dyDescent="0.25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>
        <v>2000</v>
      </c>
      <c r="L405" s="164"/>
      <c r="M405" s="164"/>
      <c r="N405" s="82">
        <v>5410</v>
      </c>
    </row>
    <row r="406" spans="1:14" x14ac:dyDescent="0.25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25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25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25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0</v>
      </c>
      <c r="L409" s="88">
        <f t="shared" ref="L409:M409" si="130">SUM(L410)</f>
        <v>0</v>
      </c>
      <c r="M409" s="88">
        <f t="shared" si="130"/>
        <v>0</v>
      </c>
      <c r="N409" s="82"/>
    </row>
    <row r="410" spans="1:14" x14ac:dyDescent="0.25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0</v>
      </c>
      <c r="L410" s="88">
        <f>SUM(L411:L434)</f>
        <v>0</v>
      </c>
      <c r="M410" s="88">
        <f t="shared" ref="M410" si="131">SUM(M411:M434)</f>
        <v>0</v>
      </c>
      <c r="N410" s="82"/>
    </row>
    <row r="411" spans="1:14" ht="25.5" customHeight="1" x14ac:dyDescent="0.25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/>
      <c r="L411" s="164"/>
      <c r="M411" s="164"/>
      <c r="N411" s="82">
        <v>3210</v>
      </c>
    </row>
    <row r="412" spans="1:14" x14ac:dyDescent="0.25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25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25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25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25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25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25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25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25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25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25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25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25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25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25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25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25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25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25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25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25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25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25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5.5" x14ac:dyDescent="0.25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90450</v>
      </c>
      <c r="L435" s="88">
        <f t="shared" ref="L435:M435" si="133">SUM(L436)</f>
        <v>90450</v>
      </c>
      <c r="M435" s="88">
        <f t="shared" si="133"/>
        <v>90450</v>
      </c>
      <c r="N435" s="82"/>
    </row>
    <row r="436" spans="1:14" ht="25.5" x14ac:dyDescent="0.25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90450</v>
      </c>
      <c r="L436" s="88">
        <f t="shared" ref="L436:M436" si="134">SUM(L437:L448)</f>
        <v>90450</v>
      </c>
      <c r="M436" s="88">
        <f t="shared" si="134"/>
        <v>90450</v>
      </c>
      <c r="N436" s="82"/>
    </row>
    <row r="437" spans="1:14" ht="25.5" customHeight="1" x14ac:dyDescent="0.25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25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25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>
        <v>90450</v>
      </c>
      <c r="L439" s="164">
        <v>90450</v>
      </c>
      <c r="M439" s="164">
        <v>90450</v>
      </c>
      <c r="N439" s="82">
        <v>5410</v>
      </c>
    </row>
    <row r="440" spans="1:14" x14ac:dyDescent="0.25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25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25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25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25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25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25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25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25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25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25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25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25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25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25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25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25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5.5" x14ac:dyDescent="0.25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125486</v>
      </c>
      <c r="L457" s="88">
        <f t="shared" ref="L457:M457" si="139">SUM(L458,L466)</f>
        <v>115486</v>
      </c>
      <c r="M457" s="88">
        <f t="shared" si="139"/>
        <v>115486</v>
      </c>
      <c r="N457" s="82"/>
    </row>
    <row r="458" spans="1:14" ht="25.5" x14ac:dyDescent="0.25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2000</v>
      </c>
      <c r="L458" s="88">
        <f t="shared" ref="L458:M458" si="140">SUM(L459)</f>
        <v>2000</v>
      </c>
      <c r="M458" s="88">
        <f t="shared" si="140"/>
        <v>2000</v>
      </c>
      <c r="N458" s="82"/>
    </row>
    <row r="459" spans="1:14" x14ac:dyDescent="0.25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2000</v>
      </c>
      <c r="L459" s="88">
        <f t="shared" ref="L459:M459" si="141">SUM(L460:L465)</f>
        <v>2000</v>
      </c>
      <c r="M459" s="88">
        <f t="shared" si="141"/>
        <v>2000</v>
      </c>
      <c r="N459" s="82"/>
    </row>
    <row r="460" spans="1:14" x14ac:dyDescent="0.25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25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25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>
        <v>2000</v>
      </c>
      <c r="L462" s="164">
        <v>2000</v>
      </c>
      <c r="M462" s="164">
        <v>2000</v>
      </c>
      <c r="N462" s="82">
        <v>5410</v>
      </c>
    </row>
    <row r="463" spans="1:14" x14ac:dyDescent="0.25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25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25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5.5" x14ac:dyDescent="0.25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123486</v>
      </c>
      <c r="L466" s="88">
        <f t="shared" ref="L466:M466" si="142">SUM(L467,L474,L517,L524)</f>
        <v>113486</v>
      </c>
      <c r="M466" s="88">
        <f t="shared" si="142"/>
        <v>113486</v>
      </c>
      <c r="N466" s="82"/>
    </row>
    <row r="467" spans="1:14" x14ac:dyDescent="0.25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25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25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25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25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25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25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25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36931</v>
      </c>
      <c r="L474" s="88">
        <f t="shared" ref="L474:M474" si="144">SUM(L475:L516)</f>
        <v>26931</v>
      </c>
      <c r="M474" s="88">
        <f t="shared" si="144"/>
        <v>26931</v>
      </c>
      <c r="N474" s="82"/>
    </row>
    <row r="475" spans="1:14" x14ac:dyDescent="0.25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>
        <v>4700</v>
      </c>
      <c r="L475" s="164">
        <v>4700</v>
      </c>
      <c r="M475" s="164">
        <v>4700</v>
      </c>
      <c r="N475" s="82">
        <v>3210</v>
      </c>
    </row>
    <row r="476" spans="1:14" x14ac:dyDescent="0.25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25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>
        <v>10700</v>
      </c>
      <c r="L477" s="164">
        <v>700</v>
      </c>
      <c r="M477" s="164">
        <v>700</v>
      </c>
      <c r="N477" s="82">
        <v>5410</v>
      </c>
    </row>
    <row r="478" spans="1:14" x14ac:dyDescent="0.25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25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25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25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>
        <v>2000</v>
      </c>
      <c r="L481" s="164">
        <v>2000</v>
      </c>
      <c r="M481" s="164">
        <v>2000</v>
      </c>
      <c r="N481" s="82">
        <v>3210</v>
      </c>
    </row>
    <row r="482" spans="1:14" x14ac:dyDescent="0.25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25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25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25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25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25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>
        <v>500</v>
      </c>
      <c r="L487" s="164">
        <v>500</v>
      </c>
      <c r="M487" s="164">
        <v>500</v>
      </c>
      <c r="N487" s="82">
        <v>3210</v>
      </c>
    </row>
    <row r="488" spans="1:14" x14ac:dyDescent="0.25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25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25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25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25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25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25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25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>
        <v>4000</v>
      </c>
      <c r="L495" s="164">
        <v>4000</v>
      </c>
      <c r="M495" s="164">
        <v>4000</v>
      </c>
      <c r="N495" s="82">
        <v>5410</v>
      </c>
    </row>
    <row r="496" spans="1:14" x14ac:dyDescent="0.25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25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25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25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25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25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 x14ac:dyDescent="0.25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25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25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25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25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25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>
        <v>1500</v>
      </c>
      <c r="L507" s="164">
        <v>1500</v>
      </c>
      <c r="M507" s="164">
        <v>1500</v>
      </c>
      <c r="N507" s="82">
        <v>5410</v>
      </c>
    </row>
    <row r="508" spans="1:14" x14ac:dyDescent="0.25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25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25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25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>
        <v>2100</v>
      </c>
      <c r="L511" s="164">
        <v>2100</v>
      </c>
      <c r="M511" s="164">
        <v>2100</v>
      </c>
      <c r="N511" s="82">
        <v>3210</v>
      </c>
    </row>
    <row r="512" spans="1:14" x14ac:dyDescent="0.25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25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>
        <v>9888</v>
      </c>
      <c r="L513" s="164">
        <v>9888</v>
      </c>
      <c r="M513" s="164">
        <v>9888</v>
      </c>
      <c r="N513" s="82">
        <v>5410</v>
      </c>
    </row>
    <row r="514" spans="1:14" x14ac:dyDescent="0.25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25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>
        <v>1543</v>
      </c>
      <c r="L515" s="164">
        <v>1543</v>
      </c>
      <c r="M515" s="164">
        <v>1543</v>
      </c>
      <c r="N515" s="82">
        <v>7210</v>
      </c>
    </row>
    <row r="516" spans="1:14" x14ac:dyDescent="0.25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25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149">SUM(L518:L523)</f>
        <v>0</v>
      </c>
      <c r="M517" s="88">
        <f t="shared" si="149"/>
        <v>0</v>
      </c>
      <c r="N517" s="82"/>
    </row>
    <row r="518" spans="1:14" ht="25.5" customHeight="1" x14ac:dyDescent="0.25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25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25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25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25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25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5.5" x14ac:dyDescent="0.25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86555</v>
      </c>
      <c r="L524" s="88">
        <f t="shared" ref="L524:M524" si="150">SUM(L525:L536)</f>
        <v>86555</v>
      </c>
      <c r="M524" s="88">
        <f t="shared" si="150"/>
        <v>86555</v>
      </c>
      <c r="N524" s="82"/>
    </row>
    <row r="525" spans="1:14" x14ac:dyDescent="0.25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>
        <v>400</v>
      </c>
      <c r="L525" s="164">
        <v>400</v>
      </c>
      <c r="M525" s="164">
        <v>400</v>
      </c>
      <c r="N525" s="82">
        <v>3210</v>
      </c>
    </row>
    <row r="526" spans="1:14" x14ac:dyDescent="0.25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25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>
        <v>86155</v>
      </c>
      <c r="L527" s="164">
        <v>86155</v>
      </c>
      <c r="M527" s="164">
        <v>86155</v>
      </c>
      <c r="N527" s="82">
        <v>5410</v>
      </c>
    </row>
    <row r="528" spans="1:14" x14ac:dyDescent="0.25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25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25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25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25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25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25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25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25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25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5.5" x14ac:dyDescent="0.25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5.5" x14ac:dyDescent="0.25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5.5" x14ac:dyDescent="0.25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25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x14ac:dyDescent="0.25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1" x14ac:dyDescent="0.25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5.5" x14ac:dyDescent="0.25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25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25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25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25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25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25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25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25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25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25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25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25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25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25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25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25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25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25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25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25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25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25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25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25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25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25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25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25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25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25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25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25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25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25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25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25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25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25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25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25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25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25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25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25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25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25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25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25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25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25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25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25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25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25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25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25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25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25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25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25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25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25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25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25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25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25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25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25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25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25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25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25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25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25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25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25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25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25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25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25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25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25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25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25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25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25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25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25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25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25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25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25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25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25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25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25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25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25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25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25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25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25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25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25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25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25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25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25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25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25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25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25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25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25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25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25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25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25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25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25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25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25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25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25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25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25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25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25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25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25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25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25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25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25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25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25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25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25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25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25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25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25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25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25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25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25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25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25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25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25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25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25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25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25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25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25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25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25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25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25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25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25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25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25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25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5.5" x14ac:dyDescent="0.25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25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25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25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25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25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25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5.5" x14ac:dyDescent="0.25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25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25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25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25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25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25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25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25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25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25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25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25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25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25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25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25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25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25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25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25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25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25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25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25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25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25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25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25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25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25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25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25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25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25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25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25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25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25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25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25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25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25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25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x14ac:dyDescent="0.25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25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25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25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25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25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25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25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25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25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25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25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25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25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25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25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25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25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25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25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25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25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25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25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25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25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25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25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25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25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25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25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25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8.25" x14ac:dyDescent="0.25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25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25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25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25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25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25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5.5" x14ac:dyDescent="0.25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5.5" x14ac:dyDescent="0.25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25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25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25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25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25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25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25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25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25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25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25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25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5.5" x14ac:dyDescent="0.25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25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25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25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25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25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25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25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25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25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25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25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25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5.5" x14ac:dyDescent="0.25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25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25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25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25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25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25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25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25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25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25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25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25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25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25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25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25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25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25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5.5" x14ac:dyDescent="0.25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5.5" x14ac:dyDescent="0.25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25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25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25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25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25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25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25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25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25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25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25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25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25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25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25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25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25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25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25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25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25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25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25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25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25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25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5.5" x14ac:dyDescent="0.25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5.5" x14ac:dyDescent="0.25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25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25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25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25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25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25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25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5.5" x14ac:dyDescent="0.25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25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25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25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25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25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25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25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25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25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25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25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25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25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25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25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25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25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25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25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25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25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25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25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25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25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25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25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25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25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25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25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25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25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25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25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25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25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25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25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25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25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25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25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25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25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25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25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25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25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25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25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25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25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25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25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25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25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25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25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25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25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25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25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5.5" x14ac:dyDescent="0.25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25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25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25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25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25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25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25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25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25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25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25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25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25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25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25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25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25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25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25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25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5.5" x14ac:dyDescent="0.25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5.5" x14ac:dyDescent="0.25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25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25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25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25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25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25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5.5" x14ac:dyDescent="0.25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25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25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25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25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25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25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5.5" x14ac:dyDescent="0.25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5.5" x14ac:dyDescent="0.25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1" x14ac:dyDescent="0.25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25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25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25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25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25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25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8.25" x14ac:dyDescent="0.25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25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25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25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25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25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25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25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5.5" x14ac:dyDescent="0.25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374200</v>
      </c>
      <c r="L1001" s="98">
        <f t="shared" ref="L1001:M1001" si="253">SUM(L1002,L1024,L1035,L1055,L1062,L1069,L1146,L1095,L1115,L1122,L1186,L1166,L1129)</f>
        <v>321300</v>
      </c>
      <c r="M1001" s="98">
        <f t="shared" si="253"/>
        <v>321300</v>
      </c>
    </row>
    <row r="1002" spans="1:14" ht="25.5" x14ac:dyDescent="0.25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5.5" x14ac:dyDescent="0.25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25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25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25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25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25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5.5" x14ac:dyDescent="0.25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25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25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5.5" x14ac:dyDescent="0.25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25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25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25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25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25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5.5" x14ac:dyDescent="0.25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5.5" x14ac:dyDescent="0.25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5.5" x14ac:dyDescent="0.25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25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5.5" x14ac:dyDescent="0.25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25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25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5.5" x14ac:dyDescent="0.25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25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25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25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25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5.5" x14ac:dyDescent="0.25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25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5.5" x14ac:dyDescent="0.25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5.5" x14ac:dyDescent="0.25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25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8.25" x14ac:dyDescent="0.25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5.5" x14ac:dyDescent="0.25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25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25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25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25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25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25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5.5" x14ac:dyDescent="0.25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25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25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25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25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25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25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5.5" x14ac:dyDescent="0.25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5.5" x14ac:dyDescent="0.25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25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5.5" x14ac:dyDescent="0.25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25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8.25" x14ac:dyDescent="0.25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1100</v>
      </c>
      <c r="L1055" s="101">
        <f t="shared" ref="L1055:M1055" si="284">SUM(L1057)</f>
        <v>1100</v>
      </c>
      <c r="M1055" s="101">
        <f t="shared" si="284"/>
        <v>1100</v>
      </c>
      <c r="N1055" s="82"/>
    </row>
    <row r="1056" spans="1:14" ht="25.5" x14ac:dyDescent="0.25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1100</v>
      </c>
      <c r="L1056" s="111">
        <f t="shared" ref="L1056:M1056" si="286">SUMIF($F1057:$F1061,$G1056,L1057:L1061)</f>
        <v>1100</v>
      </c>
      <c r="M1056" s="111">
        <f t="shared" si="286"/>
        <v>1100</v>
      </c>
      <c r="N1056" s="82"/>
    </row>
    <row r="1057" spans="1:14" ht="25.5" x14ac:dyDescent="0.25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1100</v>
      </c>
      <c r="L1057" s="88">
        <f t="shared" si="287"/>
        <v>1100</v>
      </c>
      <c r="M1057" s="88">
        <f t="shared" si="287"/>
        <v>1100</v>
      </c>
    </row>
    <row r="1058" spans="1:14" ht="25.5" x14ac:dyDescent="0.25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1100</v>
      </c>
      <c r="L1058" s="88">
        <f t="shared" si="287"/>
        <v>1100</v>
      </c>
      <c r="M1058" s="88">
        <f t="shared" si="287"/>
        <v>1100</v>
      </c>
      <c r="N1058" s="82"/>
    </row>
    <row r="1059" spans="1:14" ht="25.5" x14ac:dyDescent="0.25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1100</v>
      </c>
      <c r="L1059" s="88">
        <f t="shared" si="287"/>
        <v>1100</v>
      </c>
      <c r="M1059" s="88">
        <f t="shared" si="287"/>
        <v>1100</v>
      </c>
      <c r="N1059" s="82"/>
    </row>
    <row r="1060" spans="1:14" x14ac:dyDescent="0.25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1100</v>
      </c>
      <c r="L1060" s="164">
        <v>1100</v>
      </c>
      <c r="M1060" s="164">
        <v>1100</v>
      </c>
      <c r="N1060" s="104">
        <v>111</v>
      </c>
    </row>
    <row r="1061" spans="1:14" x14ac:dyDescent="0.25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25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231000</v>
      </c>
      <c r="L1062" s="101">
        <f t="shared" ref="L1062:M1062" si="290">SUM(L1064)</f>
        <v>231000</v>
      </c>
      <c r="M1062" s="101">
        <f t="shared" si="290"/>
        <v>231000</v>
      </c>
      <c r="N1062" s="82"/>
    </row>
    <row r="1063" spans="1:14" ht="25.5" x14ac:dyDescent="0.25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231000</v>
      </c>
      <c r="L1063" s="111">
        <f t="shared" ref="L1063:M1063" si="292">SUMIF($F1064:$F1068,$G1063,L1064:L1068)</f>
        <v>231000</v>
      </c>
      <c r="M1063" s="111">
        <f t="shared" si="292"/>
        <v>231000</v>
      </c>
      <c r="N1063" s="82"/>
    </row>
    <row r="1064" spans="1:14" x14ac:dyDescent="0.25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231000</v>
      </c>
      <c r="L1064" s="88">
        <f t="shared" si="295"/>
        <v>231000</v>
      </c>
      <c r="M1064" s="88">
        <f t="shared" si="295"/>
        <v>231000</v>
      </c>
      <c r="N1064" s="82"/>
    </row>
    <row r="1065" spans="1:14" x14ac:dyDescent="0.25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231000</v>
      </c>
      <c r="L1065" s="88">
        <f t="shared" si="296"/>
        <v>231000</v>
      </c>
      <c r="M1065" s="88">
        <f t="shared" si="296"/>
        <v>231000</v>
      </c>
      <c r="N1065" s="82"/>
    </row>
    <row r="1066" spans="1:14" x14ac:dyDescent="0.25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231000</v>
      </c>
      <c r="L1066" s="88">
        <f t="shared" si="296"/>
        <v>231000</v>
      </c>
      <c r="M1066" s="88">
        <f t="shared" si="296"/>
        <v>231000</v>
      </c>
      <c r="N1066" s="82"/>
    </row>
    <row r="1067" spans="1:14" x14ac:dyDescent="0.25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231000</v>
      </c>
      <c r="L1067" s="164">
        <v>231000</v>
      </c>
      <c r="M1067" s="164">
        <v>231000</v>
      </c>
      <c r="N1067" s="104">
        <v>111</v>
      </c>
    </row>
    <row r="1068" spans="1:14" x14ac:dyDescent="0.25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x14ac:dyDescent="0.25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200</v>
      </c>
      <c r="L1069" s="101">
        <f t="shared" ref="L1069:M1069" si="297">SUM(L1073)</f>
        <v>0</v>
      </c>
      <c r="M1069" s="101">
        <f t="shared" si="297"/>
        <v>0</v>
      </c>
      <c r="N1069" s="82"/>
    </row>
    <row r="1070" spans="1:14" ht="25.5" x14ac:dyDescent="0.25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60</v>
      </c>
      <c r="L1070" s="111">
        <f t="shared" ref="L1070:M1070" si="299">SUMIF($F1073:$F1094,$G1070,L1073:L1094)</f>
        <v>0</v>
      </c>
      <c r="M1070" s="111">
        <f t="shared" si="299"/>
        <v>0</v>
      </c>
      <c r="N1070" s="82"/>
    </row>
    <row r="1071" spans="1:14" ht="25.5" x14ac:dyDescent="0.25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140</v>
      </c>
      <c r="L1071" s="111">
        <f t="shared" ref="L1071:M1071" si="301">SUMIF($F1073:$F1094,$G1071,L1073:L1094)</f>
        <v>0</v>
      </c>
      <c r="M1071" s="111">
        <f t="shared" si="301"/>
        <v>0</v>
      </c>
      <c r="N1071" s="82"/>
    </row>
    <row r="1072" spans="1:14" ht="25.5" x14ac:dyDescent="0.25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0</v>
      </c>
      <c r="L1072" s="111">
        <f t="shared" ref="L1072:M1072" si="303">SUMIF($F1073:$F1094,$G1072,L1073:L1094)</f>
        <v>0</v>
      </c>
      <c r="M1072" s="111">
        <f t="shared" si="303"/>
        <v>0</v>
      </c>
      <c r="N1072" s="82"/>
    </row>
    <row r="1073" spans="1:14" x14ac:dyDescent="0.25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200</v>
      </c>
      <c r="L1073" s="88">
        <f t="shared" ref="L1073:M1073" si="307">SUM(L1074,L1081)</f>
        <v>0</v>
      </c>
      <c r="M1073" s="88">
        <f t="shared" si="307"/>
        <v>0</v>
      </c>
      <c r="N1073" s="82"/>
    </row>
    <row r="1074" spans="1:14" x14ac:dyDescent="0.25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0</v>
      </c>
      <c r="L1074" s="88">
        <f t="shared" ref="L1074:M1074" si="308">SUM(L1075,L1077,L1079)</f>
        <v>0</v>
      </c>
      <c r="M1074" s="88">
        <f t="shared" si="308"/>
        <v>0</v>
      </c>
      <c r="N1074" s="82"/>
    </row>
    <row r="1075" spans="1:14" x14ac:dyDescent="0.25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0</v>
      </c>
      <c r="L1075" s="88">
        <f t="shared" ref="L1075:M1075" si="309">SUM(L1076:L1076)</f>
        <v>0</v>
      </c>
      <c r="M1075" s="88">
        <f t="shared" si="309"/>
        <v>0</v>
      </c>
      <c r="N1075" s="82"/>
    </row>
    <row r="1076" spans="1:14" x14ac:dyDescent="0.25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/>
      <c r="L1076" s="164"/>
      <c r="M1076" s="164"/>
      <c r="N1076" s="104">
        <v>526</v>
      </c>
    </row>
    <row r="1077" spans="1:14" x14ac:dyDescent="0.25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0</v>
      </c>
      <c r="L1077" s="88">
        <f t="shared" ref="L1077:M1077" si="310">SUM(L1078)</f>
        <v>0</v>
      </c>
      <c r="M1077" s="88">
        <f t="shared" si="310"/>
        <v>0</v>
      </c>
      <c r="N1077" s="82"/>
    </row>
    <row r="1078" spans="1:14" x14ac:dyDescent="0.25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/>
      <c r="L1078" s="164"/>
      <c r="M1078" s="164"/>
      <c r="N1078" s="104">
        <v>526</v>
      </c>
    </row>
    <row r="1079" spans="1:14" x14ac:dyDescent="0.25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0</v>
      </c>
      <c r="L1079" s="88">
        <f t="shared" ref="L1079:M1079" si="311">SUM(L1080:L1080)</f>
        <v>0</v>
      </c>
      <c r="M1079" s="88">
        <f t="shared" si="311"/>
        <v>0</v>
      </c>
      <c r="N1079" s="82"/>
    </row>
    <row r="1080" spans="1:14" ht="25.5" x14ac:dyDescent="0.25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/>
      <c r="L1080" s="164"/>
      <c r="M1080" s="164"/>
      <c r="N1080" s="104">
        <v>526</v>
      </c>
    </row>
    <row r="1081" spans="1:14" x14ac:dyDescent="0.25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200</v>
      </c>
      <c r="L1081" s="88">
        <f t="shared" ref="L1081:M1081" si="312">SUM(L1082,L1086,L1091)</f>
        <v>0</v>
      </c>
      <c r="M1081" s="88">
        <f t="shared" si="312"/>
        <v>0</v>
      </c>
    </row>
    <row r="1082" spans="1:14" x14ac:dyDescent="0.25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0</v>
      </c>
      <c r="L1082" s="88">
        <f t="shared" ref="L1082:M1082" si="313">SUM(L1083:L1085)</f>
        <v>0</v>
      </c>
      <c r="M1082" s="88">
        <f t="shared" si="313"/>
        <v>0</v>
      </c>
    </row>
    <row r="1083" spans="1:14" x14ac:dyDescent="0.25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/>
      <c r="L1083" s="164"/>
      <c r="M1083" s="164"/>
      <c r="N1083" s="104">
        <v>111</v>
      </c>
    </row>
    <row r="1084" spans="1:14" x14ac:dyDescent="0.25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/>
      <c r="L1084" s="164"/>
      <c r="M1084" s="164"/>
      <c r="N1084" s="104">
        <v>5103</v>
      </c>
    </row>
    <row r="1085" spans="1:14" ht="25.5" x14ac:dyDescent="0.25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/>
      <c r="L1085" s="164"/>
      <c r="M1085" s="164"/>
      <c r="N1085" s="104">
        <v>526</v>
      </c>
    </row>
    <row r="1086" spans="1:14" x14ac:dyDescent="0.25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0</v>
      </c>
      <c r="L1086" s="88">
        <f t="shared" ref="L1086:M1086" si="314">SUM(L1087:L1090)</f>
        <v>0</v>
      </c>
      <c r="M1086" s="88">
        <f t="shared" si="314"/>
        <v>0</v>
      </c>
      <c r="N1086" s="82"/>
    </row>
    <row r="1087" spans="1:14" x14ac:dyDescent="0.25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/>
      <c r="L1087" s="164"/>
      <c r="M1087" s="164"/>
      <c r="N1087" s="104">
        <v>111</v>
      </c>
    </row>
    <row r="1088" spans="1:14" x14ac:dyDescent="0.25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/>
      <c r="L1088" s="164"/>
      <c r="M1088" s="164"/>
      <c r="N1088" s="104">
        <v>5103</v>
      </c>
    </row>
    <row r="1089" spans="1:14" x14ac:dyDescent="0.25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25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5.5" x14ac:dyDescent="0.25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200</v>
      </c>
      <c r="L1091" s="88">
        <f t="shared" ref="L1091:M1091" si="315">SUM(L1092:L1093)</f>
        <v>0</v>
      </c>
      <c r="M1091" s="88">
        <f t="shared" si="315"/>
        <v>0</v>
      </c>
    </row>
    <row r="1092" spans="1:14" x14ac:dyDescent="0.25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>
        <v>60</v>
      </c>
      <c r="L1092" s="164">
        <v>0</v>
      </c>
      <c r="M1092" s="164">
        <v>0</v>
      </c>
      <c r="N1092" s="104">
        <v>111</v>
      </c>
    </row>
    <row r="1093" spans="1:14" x14ac:dyDescent="0.25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>
        <v>140</v>
      </c>
      <c r="L1093" s="164">
        <v>0</v>
      </c>
      <c r="M1093" s="164">
        <v>0</v>
      </c>
      <c r="N1093" s="104">
        <v>5103</v>
      </c>
    </row>
    <row r="1094" spans="1:14" x14ac:dyDescent="0.25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25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52700</v>
      </c>
      <c r="L1095" s="101">
        <f t="shared" ref="L1095:M1095" si="316">SUM(L1097)</f>
        <v>0</v>
      </c>
      <c r="M1095" s="101">
        <f t="shared" si="316"/>
        <v>0</v>
      </c>
    </row>
    <row r="1096" spans="1:14" ht="25.5" x14ac:dyDescent="0.25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52700</v>
      </c>
      <c r="L1096" s="111">
        <f t="shared" ref="L1096:M1096" si="318">SUMIF($F1097:$F1114,$G1096,L1097:L1114)</f>
        <v>0</v>
      </c>
      <c r="M1096" s="111">
        <f t="shared" si="318"/>
        <v>0</v>
      </c>
      <c r="N1096" s="82"/>
    </row>
    <row r="1097" spans="1:14" x14ac:dyDescent="0.25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52700</v>
      </c>
      <c r="L1097" s="88">
        <f t="shared" ref="L1097:M1097" si="319">SUM(L1098,L1105,L1111)</f>
        <v>0</v>
      </c>
      <c r="M1097" s="88">
        <f t="shared" si="319"/>
        <v>0</v>
      </c>
    </row>
    <row r="1098" spans="1:14" x14ac:dyDescent="0.25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45600</v>
      </c>
      <c r="L1098" s="88">
        <f t="shared" ref="L1098:M1098" si="320">SUM(L1099,L1101,L1103)</f>
        <v>0</v>
      </c>
      <c r="M1098" s="88">
        <f t="shared" si="320"/>
        <v>0</v>
      </c>
    </row>
    <row r="1099" spans="1:14" x14ac:dyDescent="0.25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36000</v>
      </c>
      <c r="L1099" s="88">
        <f t="shared" ref="L1099:M1099" si="321">SUM(L1100:L1100)</f>
        <v>0</v>
      </c>
      <c r="M1099" s="88">
        <f t="shared" si="321"/>
        <v>0</v>
      </c>
      <c r="N1099" s="82"/>
    </row>
    <row r="1100" spans="1:14" x14ac:dyDescent="0.25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36000</v>
      </c>
      <c r="L1100" s="164">
        <v>0</v>
      </c>
      <c r="M1100" s="164">
        <v>0</v>
      </c>
      <c r="N1100" s="82">
        <v>111</v>
      </c>
    </row>
    <row r="1101" spans="1:14" x14ac:dyDescent="0.25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3000</v>
      </c>
      <c r="L1101" s="88">
        <f t="shared" ref="L1101:M1101" si="322">SUM(L1102)</f>
        <v>0</v>
      </c>
      <c r="M1101" s="88">
        <f t="shared" si="322"/>
        <v>0</v>
      </c>
      <c r="N1101" s="82"/>
    </row>
    <row r="1102" spans="1:14" x14ac:dyDescent="0.25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>
        <v>3000</v>
      </c>
      <c r="L1102" s="164">
        <v>0</v>
      </c>
      <c r="M1102" s="164">
        <v>0</v>
      </c>
      <c r="N1102" s="82">
        <v>111</v>
      </c>
    </row>
    <row r="1103" spans="1:14" x14ac:dyDescent="0.25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6600</v>
      </c>
      <c r="L1103" s="88">
        <f t="shared" ref="L1103:M1103" si="323">SUM(L1104)</f>
        <v>0</v>
      </c>
      <c r="M1103" s="88">
        <f t="shared" si="323"/>
        <v>0</v>
      </c>
      <c r="N1103" s="82"/>
    </row>
    <row r="1104" spans="1:14" ht="25.5" x14ac:dyDescent="0.25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>
        <v>6600</v>
      </c>
      <c r="L1104" s="164">
        <v>0</v>
      </c>
      <c r="M1104" s="164">
        <v>0</v>
      </c>
      <c r="N1104" s="82">
        <v>111</v>
      </c>
    </row>
    <row r="1105" spans="1:14" x14ac:dyDescent="0.25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7100</v>
      </c>
      <c r="L1105" s="88">
        <f t="shared" ref="L1105:M1105" si="324">SUM(L1106,L1109)</f>
        <v>0</v>
      </c>
      <c r="M1105" s="88">
        <f t="shared" si="324"/>
        <v>0</v>
      </c>
    </row>
    <row r="1106" spans="1:14" x14ac:dyDescent="0.25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6400</v>
      </c>
      <c r="L1106" s="88">
        <f t="shared" ref="L1106:M1106" si="325">SUM(L1107:L1108)</f>
        <v>0</v>
      </c>
      <c r="M1106" s="88">
        <f t="shared" si="325"/>
        <v>0</v>
      </c>
      <c r="N1106" s="82"/>
    </row>
    <row r="1107" spans="1:14" x14ac:dyDescent="0.25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>
        <v>400</v>
      </c>
      <c r="L1107" s="165">
        <v>0</v>
      </c>
      <c r="M1107" s="165">
        <v>0</v>
      </c>
      <c r="N1107" s="82">
        <v>111</v>
      </c>
    </row>
    <row r="1108" spans="1:14" ht="25.5" x14ac:dyDescent="0.25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>
        <v>6000</v>
      </c>
      <c r="L1108" s="164">
        <v>0</v>
      </c>
      <c r="M1108" s="164">
        <v>0</v>
      </c>
      <c r="N1108" s="82">
        <v>111</v>
      </c>
    </row>
    <row r="1109" spans="1:14" x14ac:dyDescent="0.25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700</v>
      </c>
      <c r="L1109" s="88">
        <f t="shared" ref="L1109:M1109" si="326">SUM(L1110:L1110)</f>
        <v>0</v>
      </c>
      <c r="M1109" s="88">
        <f t="shared" si="326"/>
        <v>0</v>
      </c>
      <c r="N1109" s="82"/>
    </row>
    <row r="1110" spans="1:14" x14ac:dyDescent="0.25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>
        <v>700</v>
      </c>
      <c r="L1110" s="164">
        <v>0</v>
      </c>
      <c r="M1110" s="164">
        <v>0</v>
      </c>
      <c r="N1110" s="82">
        <v>111</v>
      </c>
    </row>
    <row r="1111" spans="1:14" x14ac:dyDescent="0.25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25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25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>
        <v>0</v>
      </c>
      <c r="L1113" s="164"/>
      <c r="M1113" s="164"/>
      <c r="N1113" s="82">
        <v>111</v>
      </c>
    </row>
    <row r="1114" spans="1:14" x14ac:dyDescent="0.25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25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23200</v>
      </c>
      <c r="L1115" s="101">
        <f t="shared" ref="L1115:M1115" si="329">SUM(L1117)</f>
        <v>23200</v>
      </c>
      <c r="M1115" s="101">
        <f t="shared" si="329"/>
        <v>23200</v>
      </c>
    </row>
    <row r="1116" spans="1:14" ht="25.5" x14ac:dyDescent="0.25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23200</v>
      </c>
      <c r="L1116" s="111">
        <f t="shared" ref="L1116:M1116" si="331">SUMIF($F1117:$F1121,$G1116,L1117:L1121)</f>
        <v>23200</v>
      </c>
      <c r="M1116" s="111">
        <f t="shared" si="331"/>
        <v>23200</v>
      </c>
      <c r="N1116" s="82"/>
    </row>
    <row r="1117" spans="1:14" x14ac:dyDescent="0.25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23200</v>
      </c>
      <c r="L1117" s="88">
        <f t="shared" si="335"/>
        <v>23200</v>
      </c>
      <c r="M1117" s="88">
        <f t="shared" si="335"/>
        <v>23200</v>
      </c>
    </row>
    <row r="1118" spans="1:14" x14ac:dyDescent="0.25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23200</v>
      </c>
      <c r="L1118" s="88">
        <f t="shared" si="335"/>
        <v>23200</v>
      </c>
      <c r="M1118" s="88">
        <f t="shared" si="335"/>
        <v>23200</v>
      </c>
    </row>
    <row r="1119" spans="1:14" x14ac:dyDescent="0.25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23200</v>
      </c>
      <c r="L1119" s="88">
        <f t="shared" ref="L1119:M1119" si="336">SUM(L1120:L1120)</f>
        <v>23200</v>
      </c>
      <c r="M1119" s="88">
        <f t="shared" si="336"/>
        <v>23200</v>
      </c>
      <c r="N1119" s="82"/>
    </row>
    <row r="1120" spans="1:14" x14ac:dyDescent="0.25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23200</v>
      </c>
      <c r="L1120" s="164">
        <v>23200</v>
      </c>
      <c r="M1120" s="164">
        <v>23200</v>
      </c>
      <c r="N1120" s="82">
        <v>5212</v>
      </c>
    </row>
    <row r="1121" spans="1:14" x14ac:dyDescent="0.25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5.5" x14ac:dyDescent="0.25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66000</v>
      </c>
      <c r="L1122" s="101">
        <f t="shared" ref="L1122:M1122" si="337">SUM(L1124)</f>
        <v>66000</v>
      </c>
      <c r="M1122" s="101">
        <f t="shared" si="337"/>
        <v>66000</v>
      </c>
      <c r="N1122" s="82"/>
    </row>
    <row r="1123" spans="1:14" ht="25.5" x14ac:dyDescent="0.25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66000</v>
      </c>
      <c r="L1123" s="111">
        <f t="shared" ref="L1123:M1123" si="338">SUMIF($F1124:$F1128,$G1123,L1124:L1128)</f>
        <v>66000</v>
      </c>
      <c r="M1123" s="111">
        <f t="shared" si="338"/>
        <v>66000</v>
      </c>
      <c r="N1123" s="82"/>
    </row>
    <row r="1124" spans="1:14" x14ac:dyDescent="0.25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66000</v>
      </c>
      <c r="L1124" s="88">
        <f t="shared" ref="L1124:M1125" si="342">SUM(L1125)</f>
        <v>66000</v>
      </c>
      <c r="M1124" s="88">
        <f t="shared" si="342"/>
        <v>66000</v>
      </c>
      <c r="N1124" s="82"/>
    </row>
    <row r="1125" spans="1:14" x14ac:dyDescent="0.25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66000</v>
      </c>
      <c r="L1125" s="88">
        <f t="shared" si="342"/>
        <v>66000</v>
      </c>
      <c r="M1125" s="88">
        <f t="shared" si="342"/>
        <v>66000</v>
      </c>
      <c r="N1125" s="82"/>
    </row>
    <row r="1126" spans="1:14" x14ac:dyDescent="0.25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66000</v>
      </c>
      <c r="L1126" s="88">
        <f t="shared" ref="L1126:M1126" si="343">SUM(L1127:L1127)</f>
        <v>66000</v>
      </c>
      <c r="M1126" s="88">
        <f t="shared" si="343"/>
        <v>66000</v>
      </c>
      <c r="N1126" s="82"/>
    </row>
    <row r="1127" spans="1:14" x14ac:dyDescent="0.25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>
        <v>66000</v>
      </c>
      <c r="L1127" s="164">
        <v>66000</v>
      </c>
      <c r="M1127" s="164">
        <v>66000</v>
      </c>
      <c r="N1127" s="104">
        <v>527</v>
      </c>
    </row>
    <row r="1128" spans="1:14" x14ac:dyDescent="0.25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25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5.5" x14ac:dyDescent="0.25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 x14ac:dyDescent="0.25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 x14ac:dyDescent="0.25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 x14ac:dyDescent="0.25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 x14ac:dyDescent="0.25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25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 x14ac:dyDescent="0.25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25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5.5" x14ac:dyDescent="0.25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25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 x14ac:dyDescent="0.25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 x14ac:dyDescent="0.25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5.5" x14ac:dyDescent="0.25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25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25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25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25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5.5" x14ac:dyDescent="0.25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25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25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25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25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25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5.5" x14ac:dyDescent="0.25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25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25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5.5" x14ac:dyDescent="0.25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25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25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25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25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25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5.5" x14ac:dyDescent="0.25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25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5.5" x14ac:dyDescent="0.25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25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5.5" x14ac:dyDescent="0.25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5.5" x14ac:dyDescent="0.25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25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25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25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25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25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25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25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5.5" x14ac:dyDescent="0.25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25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25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5.5" x14ac:dyDescent="0.25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25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5.5" x14ac:dyDescent="0.25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25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5.5" x14ac:dyDescent="0.25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25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5.5" x14ac:dyDescent="0.25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25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8.25" x14ac:dyDescent="0.25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5.5" x14ac:dyDescent="0.25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25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25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25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25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5.5" x14ac:dyDescent="0.25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25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25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25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25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25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25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25">
      <c r="C1199" s="83"/>
      <c r="D1199" s="83"/>
      <c r="E1199" s="136"/>
      <c r="K1199" s="140"/>
      <c r="L1199" s="141"/>
      <c r="M1199" s="141"/>
      <c r="N1199" s="82"/>
    </row>
    <row r="1200" spans="1:14" x14ac:dyDescent="0.25">
      <c r="C1200" s="83"/>
      <c r="D1200" s="83"/>
      <c r="E1200" s="136"/>
      <c r="K1200" s="140"/>
      <c r="L1200" s="141"/>
      <c r="M1200" s="141"/>
    </row>
    <row r="1201" spans="1:14" x14ac:dyDescent="0.25">
      <c r="C1201" s="83"/>
      <c r="D1201" s="83"/>
      <c r="E1201" s="136"/>
      <c r="K1201" s="140"/>
      <c r="L1201" s="141"/>
      <c r="M1201" s="141"/>
    </row>
    <row r="1202" spans="1:14" x14ac:dyDescent="0.25">
      <c r="C1202" s="136"/>
      <c r="D1202" s="136"/>
      <c r="E1202" s="136"/>
      <c r="J1202" s="142" t="s">
        <v>294</v>
      </c>
      <c r="K1202" s="143">
        <f>SUMIF($G$4:$G$1198,"&gt;3110",K4:K1198)</f>
        <v>10612452</v>
      </c>
      <c r="L1202" s="143">
        <f>SUMIF($G$4:$G$1198,"&lt;10",L4:L1198)</f>
        <v>10384282</v>
      </c>
      <c r="M1202" s="143">
        <f>SUMIF($G$4:$G$1198,"&lt;10",M4:M1198)</f>
        <v>10384282</v>
      </c>
    </row>
    <row r="1203" spans="1:14" ht="16.5" customHeight="1" x14ac:dyDescent="0.25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 x14ac:dyDescent="0.25">
      <c r="C1204" s="136"/>
      <c r="D1204" s="136"/>
      <c r="E1204" s="136"/>
      <c r="I1204" s="150"/>
      <c r="J1204" s="151"/>
      <c r="N1204" s="150"/>
    </row>
    <row r="1205" spans="1:14" s="107" customFormat="1" ht="12.75" x14ac:dyDescent="0.2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2.5" x14ac:dyDescent="0.2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2.75" x14ac:dyDescent="0.2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284860</v>
      </c>
      <c r="L1207" s="43">
        <f t="shared" ref="L1207:M1207" si="401">SUMIF($F$4:$F$1198,$F1207,L$4:L$1198)</f>
        <v>232100</v>
      </c>
      <c r="M1207" s="43">
        <f t="shared" si="401"/>
        <v>232100</v>
      </c>
      <c r="N1207" s="104"/>
    </row>
    <row r="1208" spans="1:14" s="107" customFormat="1" ht="12.75" x14ac:dyDescent="0.2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747645</v>
      </c>
      <c r="L1208" s="43">
        <f t="shared" si="402"/>
        <v>747645</v>
      </c>
      <c r="M1208" s="43">
        <f t="shared" si="402"/>
        <v>747645</v>
      </c>
      <c r="N1208" s="104"/>
    </row>
    <row r="1209" spans="1:14" s="107" customFormat="1" ht="12.75" x14ac:dyDescent="0.2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140</v>
      </c>
      <c r="L1209" s="158">
        <f t="shared" si="403"/>
        <v>0</v>
      </c>
      <c r="M1209" s="158">
        <f t="shared" si="403"/>
        <v>0</v>
      </c>
      <c r="N1209" s="104"/>
    </row>
    <row r="1210" spans="1:14" s="107" customFormat="1" ht="12.75" x14ac:dyDescent="0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0</v>
      </c>
      <c r="L1210" s="158">
        <f t="shared" si="403"/>
        <v>0</v>
      </c>
      <c r="M1210" s="158">
        <f t="shared" si="403"/>
        <v>0</v>
      </c>
      <c r="N1210" s="104"/>
    </row>
    <row r="1211" spans="1:14" s="107" customFormat="1" ht="12.75" x14ac:dyDescent="0.2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66000</v>
      </c>
      <c r="L1211" s="158">
        <f t="shared" si="403"/>
        <v>66000</v>
      </c>
      <c r="M1211" s="158">
        <f t="shared" si="403"/>
        <v>66000</v>
      </c>
      <c r="N1211" s="104"/>
    </row>
    <row r="1212" spans="1:14" s="107" customFormat="1" ht="12.75" x14ac:dyDescent="0.2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23200</v>
      </c>
      <c r="L1212" s="158">
        <f t="shared" si="403"/>
        <v>23200</v>
      </c>
      <c r="M1212" s="158">
        <f t="shared" si="403"/>
        <v>23200</v>
      </c>
      <c r="N1212" s="104"/>
    </row>
    <row r="1213" spans="1:14" s="107" customFormat="1" ht="12.75" x14ac:dyDescent="0.2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13000</v>
      </c>
      <c r="L1213" s="43">
        <f t="shared" si="404"/>
        <v>13000</v>
      </c>
      <c r="M1213" s="43">
        <f t="shared" ref="M1213" si="405">SUMIF($F$4:$F$1198,$F1213,M$4:M$1198)</f>
        <v>13000</v>
      </c>
      <c r="N1213" s="104"/>
    </row>
    <row r="1214" spans="1:14" s="107" customFormat="1" ht="12.75" x14ac:dyDescent="0.2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0</v>
      </c>
      <c r="L1214" s="43">
        <f t="shared" si="404"/>
        <v>0</v>
      </c>
      <c r="M1214" s="43">
        <f>SUMIF($F$4:$F$1198,$F1214,M$4:M$1198)</f>
        <v>0</v>
      </c>
      <c r="N1214" s="104"/>
    </row>
    <row r="1215" spans="1:14" s="107" customFormat="1" ht="12.75" x14ac:dyDescent="0.2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9476064</v>
      </c>
      <c r="L1215" s="43">
        <f t="shared" si="404"/>
        <v>9300794</v>
      </c>
      <c r="M1215" s="43">
        <f>SUMIF($F$4:$F$1198,$F1215,M$4:M$1198)</f>
        <v>9300794</v>
      </c>
      <c r="N1215" s="104"/>
    </row>
    <row r="1216" spans="1:14" s="107" customFormat="1" ht="12.75" x14ac:dyDescent="0.2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0</v>
      </c>
      <c r="L1216" s="43">
        <f t="shared" si="404"/>
        <v>0</v>
      </c>
      <c r="M1216" s="43">
        <f>SUMIF($F$4:$F$1198,$F1216,M$4:M$1198)</f>
        <v>0</v>
      </c>
      <c r="N1216" s="104"/>
    </row>
    <row r="1217" spans="1:14" s="107" customFormat="1" ht="12.75" x14ac:dyDescent="0.2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1543</v>
      </c>
      <c r="L1217" s="43">
        <f t="shared" si="404"/>
        <v>1543</v>
      </c>
      <c r="M1217" s="43">
        <f>SUMIF($F$4:$F$1198,$F1217,M$4:M$1198)</f>
        <v>1543</v>
      </c>
      <c r="N1217" s="104"/>
    </row>
    <row r="1218" spans="1:14" s="107" customFormat="1" ht="12.75" x14ac:dyDescent="0.2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2.75" x14ac:dyDescent="0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10612452</v>
      </c>
      <c r="L1219" s="161">
        <f>SUM(L1207:L1218)</f>
        <v>10384282</v>
      </c>
      <c r="M1219" s="161">
        <f>SUM(M1207:M1218)</f>
        <v>10384282</v>
      </c>
      <c r="N1219" s="104"/>
    </row>
    <row r="1220" spans="1:14" s="107" customFormat="1" ht="12.75" x14ac:dyDescent="0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2.75" x14ac:dyDescent="0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2.75" x14ac:dyDescent="0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2.75" x14ac:dyDescent="0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2.75" x14ac:dyDescent="0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2.75" x14ac:dyDescent="0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2.75" x14ac:dyDescent="0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2.75" x14ac:dyDescent="0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2.75" x14ac:dyDescent="0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2.75" x14ac:dyDescent="0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2.75" x14ac:dyDescent="0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2.75" x14ac:dyDescent="0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2.75" x14ac:dyDescent="0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2.75" x14ac:dyDescent="0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2.75" x14ac:dyDescent="0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2.75" x14ac:dyDescent="0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2.75" x14ac:dyDescent="0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2.75" x14ac:dyDescent="0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2.75" x14ac:dyDescent="0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2.75" x14ac:dyDescent="0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2.75" x14ac:dyDescent="0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2.75" x14ac:dyDescent="0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2.75" x14ac:dyDescent="0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2.75" x14ac:dyDescent="0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2.75" x14ac:dyDescent="0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2.75" x14ac:dyDescent="0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2.75" x14ac:dyDescent="0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2.75" x14ac:dyDescent="0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2.75" x14ac:dyDescent="0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2.75" x14ac:dyDescent="0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2.75" x14ac:dyDescent="0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2.75" x14ac:dyDescent="0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2.75" x14ac:dyDescent="0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2.75" x14ac:dyDescent="0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2.75" x14ac:dyDescent="0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2.75" x14ac:dyDescent="0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2.75" x14ac:dyDescent="0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2.75" x14ac:dyDescent="0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2.75" x14ac:dyDescent="0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2.75" x14ac:dyDescent="0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2.75" x14ac:dyDescent="0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2.75" x14ac:dyDescent="0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2.75" x14ac:dyDescent="0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2.75" x14ac:dyDescent="0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2.75" x14ac:dyDescent="0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2.75" x14ac:dyDescent="0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2.75" x14ac:dyDescent="0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2.75" x14ac:dyDescent="0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2.75" x14ac:dyDescent="0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2.75" x14ac:dyDescent="0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2.75" x14ac:dyDescent="0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2.75" x14ac:dyDescent="0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2.75" x14ac:dyDescent="0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2.75" x14ac:dyDescent="0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2.75" x14ac:dyDescent="0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2.75" x14ac:dyDescent="0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2.75" x14ac:dyDescent="0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2.75" x14ac:dyDescent="0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2.75" x14ac:dyDescent="0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2.75" x14ac:dyDescent="0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2.75" x14ac:dyDescent="0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2.75" x14ac:dyDescent="0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2.75" x14ac:dyDescent="0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2.75" x14ac:dyDescent="0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2.75" x14ac:dyDescent="0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2.75" x14ac:dyDescent="0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2.75" x14ac:dyDescent="0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2.75" x14ac:dyDescent="0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2.75" x14ac:dyDescent="0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2.75" x14ac:dyDescent="0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2.75" x14ac:dyDescent="0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2.75" x14ac:dyDescent="0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2.75" x14ac:dyDescent="0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2.75" x14ac:dyDescent="0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2.75" x14ac:dyDescent="0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2.75" x14ac:dyDescent="0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2.75" x14ac:dyDescent="0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2.75" x14ac:dyDescent="0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2.75" x14ac:dyDescent="0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2.75" x14ac:dyDescent="0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2.75" x14ac:dyDescent="0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2.75" x14ac:dyDescent="0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2.75" x14ac:dyDescent="0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2.75" x14ac:dyDescent="0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2.75" x14ac:dyDescent="0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2.75" x14ac:dyDescent="0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2.75" x14ac:dyDescent="0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2.75" x14ac:dyDescent="0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2.75" x14ac:dyDescent="0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2.75" x14ac:dyDescent="0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2.75" x14ac:dyDescent="0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2.75" x14ac:dyDescent="0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2.75" x14ac:dyDescent="0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2.75" x14ac:dyDescent="0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2.75" x14ac:dyDescent="0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2.75" x14ac:dyDescent="0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2.75" x14ac:dyDescent="0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2.75" x14ac:dyDescent="0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2.75" x14ac:dyDescent="0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2.75" x14ac:dyDescent="0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2.75" x14ac:dyDescent="0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2.75" x14ac:dyDescent="0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2.75" x14ac:dyDescent="0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2.75" x14ac:dyDescent="0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2.75" x14ac:dyDescent="0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2.75" x14ac:dyDescent="0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2.75" x14ac:dyDescent="0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2.75" x14ac:dyDescent="0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2.75" x14ac:dyDescent="0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2.75" x14ac:dyDescent="0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2.75" x14ac:dyDescent="0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2.75" x14ac:dyDescent="0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2.75" x14ac:dyDescent="0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2.75" x14ac:dyDescent="0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2.75" x14ac:dyDescent="0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2.75" x14ac:dyDescent="0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2.75" x14ac:dyDescent="0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2.75" x14ac:dyDescent="0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2.75" x14ac:dyDescent="0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2.75" x14ac:dyDescent="0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2.75" x14ac:dyDescent="0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2.75" x14ac:dyDescent="0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2.75" x14ac:dyDescent="0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2.75" x14ac:dyDescent="0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2.75" x14ac:dyDescent="0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2.75" x14ac:dyDescent="0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2.75" x14ac:dyDescent="0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2.75" x14ac:dyDescent="0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2.75" x14ac:dyDescent="0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2.75" x14ac:dyDescent="0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2.75" x14ac:dyDescent="0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2.75" x14ac:dyDescent="0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2.75" x14ac:dyDescent="0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2.75" x14ac:dyDescent="0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2.75" x14ac:dyDescent="0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2.75" x14ac:dyDescent="0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2.75" x14ac:dyDescent="0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2.75" x14ac:dyDescent="0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2.75" x14ac:dyDescent="0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2.75" x14ac:dyDescent="0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2.75" x14ac:dyDescent="0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2.75" x14ac:dyDescent="0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2.75" x14ac:dyDescent="0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2.75" x14ac:dyDescent="0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2.75" x14ac:dyDescent="0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2.75" x14ac:dyDescent="0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2.75" x14ac:dyDescent="0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2.75" x14ac:dyDescent="0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2.75" x14ac:dyDescent="0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2.75" x14ac:dyDescent="0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2.75" x14ac:dyDescent="0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2.75" x14ac:dyDescent="0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2.75" x14ac:dyDescent="0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2.75" x14ac:dyDescent="0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2.75" x14ac:dyDescent="0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2.75" x14ac:dyDescent="0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2.75" x14ac:dyDescent="0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2.75" x14ac:dyDescent="0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2.75" x14ac:dyDescent="0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2.75" x14ac:dyDescent="0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2.75" x14ac:dyDescent="0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2.75" x14ac:dyDescent="0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2.75" x14ac:dyDescent="0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2.75" x14ac:dyDescent="0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2.75" x14ac:dyDescent="0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2.75" x14ac:dyDescent="0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2.75" x14ac:dyDescent="0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2.75" x14ac:dyDescent="0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2.75" x14ac:dyDescent="0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2.75" x14ac:dyDescent="0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2.75" x14ac:dyDescent="0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2.75" x14ac:dyDescent="0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2.75" x14ac:dyDescent="0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2.75" x14ac:dyDescent="0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2.75" x14ac:dyDescent="0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2.75" x14ac:dyDescent="0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2.75" x14ac:dyDescent="0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2.75" x14ac:dyDescent="0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2.75" x14ac:dyDescent="0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2.75" x14ac:dyDescent="0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2.75" x14ac:dyDescent="0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2.75" x14ac:dyDescent="0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2.75" x14ac:dyDescent="0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2.75" x14ac:dyDescent="0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2.75" x14ac:dyDescent="0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2.75" x14ac:dyDescent="0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2.75" x14ac:dyDescent="0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2.75" x14ac:dyDescent="0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2.75" x14ac:dyDescent="0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2.75" x14ac:dyDescent="0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2.75" x14ac:dyDescent="0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2.75" x14ac:dyDescent="0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2.75" x14ac:dyDescent="0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2.75" x14ac:dyDescent="0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2.75" x14ac:dyDescent="0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2.75" x14ac:dyDescent="0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2.75" x14ac:dyDescent="0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2.75" x14ac:dyDescent="0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2.75" x14ac:dyDescent="0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2.75" x14ac:dyDescent="0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2.75" x14ac:dyDescent="0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2.75" x14ac:dyDescent="0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2.75" x14ac:dyDescent="0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2.75" x14ac:dyDescent="0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2.75" x14ac:dyDescent="0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2.75" x14ac:dyDescent="0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2.75" x14ac:dyDescent="0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2.75" x14ac:dyDescent="0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2.75" x14ac:dyDescent="0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2.75" x14ac:dyDescent="0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2.75" x14ac:dyDescent="0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2.75" x14ac:dyDescent="0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2.75" x14ac:dyDescent="0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2.75" x14ac:dyDescent="0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2.75" x14ac:dyDescent="0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2.75" x14ac:dyDescent="0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2.75" x14ac:dyDescent="0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2.75" x14ac:dyDescent="0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2.75" x14ac:dyDescent="0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2.75" x14ac:dyDescent="0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2.75" x14ac:dyDescent="0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2.75" x14ac:dyDescent="0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2.75" x14ac:dyDescent="0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2.75" x14ac:dyDescent="0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2.75" x14ac:dyDescent="0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2.75" x14ac:dyDescent="0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2.75" x14ac:dyDescent="0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2.75" x14ac:dyDescent="0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2.75" x14ac:dyDescent="0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2.75" x14ac:dyDescent="0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2.75" x14ac:dyDescent="0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2.75" x14ac:dyDescent="0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2.75" x14ac:dyDescent="0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2.75" x14ac:dyDescent="0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2.75" x14ac:dyDescent="0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2.75" x14ac:dyDescent="0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2.75" x14ac:dyDescent="0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2.75" x14ac:dyDescent="0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2.75" x14ac:dyDescent="0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2.75" x14ac:dyDescent="0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2.75" x14ac:dyDescent="0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2.75" x14ac:dyDescent="0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2.75" x14ac:dyDescent="0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2.75" x14ac:dyDescent="0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2.75" x14ac:dyDescent="0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2.75" x14ac:dyDescent="0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2.75" x14ac:dyDescent="0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2.75" x14ac:dyDescent="0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2.75" x14ac:dyDescent="0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2.75" x14ac:dyDescent="0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2.75" x14ac:dyDescent="0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2.75" x14ac:dyDescent="0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2.75" x14ac:dyDescent="0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2.75" x14ac:dyDescent="0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2.75" x14ac:dyDescent="0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2.75" x14ac:dyDescent="0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2.75" x14ac:dyDescent="0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2.75" x14ac:dyDescent="0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2.75" x14ac:dyDescent="0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2.75" x14ac:dyDescent="0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2.75" x14ac:dyDescent="0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2.75" x14ac:dyDescent="0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2.75" x14ac:dyDescent="0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2.75" x14ac:dyDescent="0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2.75" x14ac:dyDescent="0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2.75" x14ac:dyDescent="0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2.75" x14ac:dyDescent="0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2.75" x14ac:dyDescent="0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2.75" x14ac:dyDescent="0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2.75" x14ac:dyDescent="0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2.75" x14ac:dyDescent="0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2.75" x14ac:dyDescent="0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2.75" x14ac:dyDescent="0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2.75" x14ac:dyDescent="0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2.75" x14ac:dyDescent="0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2.75" x14ac:dyDescent="0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2.75" x14ac:dyDescent="0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2.75" x14ac:dyDescent="0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2.75" x14ac:dyDescent="0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2.75" x14ac:dyDescent="0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2.75" x14ac:dyDescent="0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2.75" x14ac:dyDescent="0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2.75" x14ac:dyDescent="0.2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2.75" x14ac:dyDescent="0.2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2.75" x14ac:dyDescent="0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2.75" x14ac:dyDescent="0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2.75" x14ac:dyDescent="0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2.75" x14ac:dyDescent="0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2.75" x14ac:dyDescent="0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2.75" x14ac:dyDescent="0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2.75" x14ac:dyDescent="0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2.75" x14ac:dyDescent="0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2.75" x14ac:dyDescent="0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2.75" x14ac:dyDescent="0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2.75" x14ac:dyDescent="0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2.75" x14ac:dyDescent="0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2.75" x14ac:dyDescent="0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2.75" x14ac:dyDescent="0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2.75" x14ac:dyDescent="0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2.75" x14ac:dyDescent="0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2.75" x14ac:dyDescent="0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2.75" x14ac:dyDescent="0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2.75" x14ac:dyDescent="0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2.75" x14ac:dyDescent="0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2.75" x14ac:dyDescent="0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2.75" x14ac:dyDescent="0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2.75" x14ac:dyDescent="0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2.75" x14ac:dyDescent="0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2.75" x14ac:dyDescent="0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2.75" x14ac:dyDescent="0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2.75" x14ac:dyDescent="0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2.75" x14ac:dyDescent="0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2.75" x14ac:dyDescent="0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2.75" x14ac:dyDescent="0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2.75" x14ac:dyDescent="0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2.75" x14ac:dyDescent="0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2.75" x14ac:dyDescent="0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2.75" x14ac:dyDescent="0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2.75" x14ac:dyDescent="0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2.75" x14ac:dyDescent="0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2.75" x14ac:dyDescent="0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2.75" x14ac:dyDescent="0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2.75" x14ac:dyDescent="0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2.75" x14ac:dyDescent="0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2.75" x14ac:dyDescent="0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2.75" x14ac:dyDescent="0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2.75" x14ac:dyDescent="0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2.75" x14ac:dyDescent="0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2.75" x14ac:dyDescent="0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2.75" x14ac:dyDescent="0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2.75" x14ac:dyDescent="0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2.75" x14ac:dyDescent="0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2.75" x14ac:dyDescent="0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2.75" x14ac:dyDescent="0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2.75" x14ac:dyDescent="0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2.75" x14ac:dyDescent="0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2.75" x14ac:dyDescent="0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2.75" x14ac:dyDescent="0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2.75" x14ac:dyDescent="0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2.75" x14ac:dyDescent="0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2.75" x14ac:dyDescent="0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2.75" x14ac:dyDescent="0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2.75" x14ac:dyDescent="0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2.75" x14ac:dyDescent="0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2.75" x14ac:dyDescent="0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2.75" x14ac:dyDescent="0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2.75" x14ac:dyDescent="0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2.75" x14ac:dyDescent="0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2.75" x14ac:dyDescent="0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2.75" x14ac:dyDescent="0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2.75" x14ac:dyDescent="0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2.75" x14ac:dyDescent="0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2.75" x14ac:dyDescent="0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2.75" x14ac:dyDescent="0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2.75" x14ac:dyDescent="0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2.75" x14ac:dyDescent="0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2.75" x14ac:dyDescent="0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2.75" x14ac:dyDescent="0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2.75" x14ac:dyDescent="0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2.75" x14ac:dyDescent="0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2.75" x14ac:dyDescent="0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2.75" x14ac:dyDescent="0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2.75" x14ac:dyDescent="0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2.75" x14ac:dyDescent="0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2.75" x14ac:dyDescent="0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2.75" x14ac:dyDescent="0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2.75" x14ac:dyDescent="0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2.75" x14ac:dyDescent="0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2.75" x14ac:dyDescent="0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2.75" x14ac:dyDescent="0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2.75" x14ac:dyDescent="0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2.75" x14ac:dyDescent="0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2.75" x14ac:dyDescent="0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2.75" x14ac:dyDescent="0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2.75" x14ac:dyDescent="0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2.75" x14ac:dyDescent="0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2.75" x14ac:dyDescent="0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2.75" x14ac:dyDescent="0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2.75" x14ac:dyDescent="0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2.75" x14ac:dyDescent="0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2.75" x14ac:dyDescent="0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2.75" x14ac:dyDescent="0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2.75" x14ac:dyDescent="0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2.75" x14ac:dyDescent="0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2.75" x14ac:dyDescent="0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2.75" x14ac:dyDescent="0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2.75" x14ac:dyDescent="0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2.75" x14ac:dyDescent="0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2.75" x14ac:dyDescent="0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2.75" x14ac:dyDescent="0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2.75" x14ac:dyDescent="0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2.75" x14ac:dyDescent="0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2.75" x14ac:dyDescent="0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2.75" x14ac:dyDescent="0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2.75" x14ac:dyDescent="0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2.75" x14ac:dyDescent="0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2.75" x14ac:dyDescent="0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2.75" x14ac:dyDescent="0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2.75" x14ac:dyDescent="0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2.75" x14ac:dyDescent="0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2.75" x14ac:dyDescent="0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2.75" x14ac:dyDescent="0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2.75" x14ac:dyDescent="0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2.75" x14ac:dyDescent="0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2.75" x14ac:dyDescent="0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2.75" x14ac:dyDescent="0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2.75" x14ac:dyDescent="0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2.75" x14ac:dyDescent="0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2.75" x14ac:dyDescent="0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2.75" x14ac:dyDescent="0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2.75" x14ac:dyDescent="0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2.75" x14ac:dyDescent="0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2.75" x14ac:dyDescent="0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2.75" x14ac:dyDescent="0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2.75" x14ac:dyDescent="0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2.75" x14ac:dyDescent="0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2.75" x14ac:dyDescent="0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2.75" x14ac:dyDescent="0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2.75" x14ac:dyDescent="0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2.75" x14ac:dyDescent="0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2.75" x14ac:dyDescent="0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2.75" x14ac:dyDescent="0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2.75" x14ac:dyDescent="0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2.75" x14ac:dyDescent="0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2.75" x14ac:dyDescent="0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2.75" x14ac:dyDescent="0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2.75" x14ac:dyDescent="0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2.75" x14ac:dyDescent="0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2.75" x14ac:dyDescent="0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2.75" x14ac:dyDescent="0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2.75" x14ac:dyDescent="0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2.75" x14ac:dyDescent="0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2.75" x14ac:dyDescent="0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2.75" x14ac:dyDescent="0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2.75" x14ac:dyDescent="0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2.75" x14ac:dyDescent="0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2.75" x14ac:dyDescent="0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2.75" x14ac:dyDescent="0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2.75" x14ac:dyDescent="0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2.75" x14ac:dyDescent="0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2.75" x14ac:dyDescent="0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2.75" x14ac:dyDescent="0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2.75" x14ac:dyDescent="0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2.75" x14ac:dyDescent="0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2.75" x14ac:dyDescent="0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2.75" x14ac:dyDescent="0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2.75" x14ac:dyDescent="0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2.75" x14ac:dyDescent="0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2.75" x14ac:dyDescent="0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2.75" x14ac:dyDescent="0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2.75" x14ac:dyDescent="0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2.75" x14ac:dyDescent="0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2.75" x14ac:dyDescent="0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2.75" x14ac:dyDescent="0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2.75" x14ac:dyDescent="0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2.75" x14ac:dyDescent="0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2.75" x14ac:dyDescent="0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2.75" x14ac:dyDescent="0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2.75" x14ac:dyDescent="0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2.75" x14ac:dyDescent="0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2.75" x14ac:dyDescent="0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2.75" x14ac:dyDescent="0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2.75" x14ac:dyDescent="0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2.75" x14ac:dyDescent="0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2.75" x14ac:dyDescent="0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2.75" x14ac:dyDescent="0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2.75" x14ac:dyDescent="0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2.75" x14ac:dyDescent="0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2.75" x14ac:dyDescent="0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2.75" x14ac:dyDescent="0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2.75" x14ac:dyDescent="0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2.75" x14ac:dyDescent="0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2.75" x14ac:dyDescent="0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2.75" x14ac:dyDescent="0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2.75" x14ac:dyDescent="0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2.75" x14ac:dyDescent="0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2.75" x14ac:dyDescent="0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2.75" x14ac:dyDescent="0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2.75" x14ac:dyDescent="0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2.75" x14ac:dyDescent="0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2.75" x14ac:dyDescent="0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2.75" x14ac:dyDescent="0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2.75" x14ac:dyDescent="0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2.75" x14ac:dyDescent="0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2.75" x14ac:dyDescent="0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2.75" x14ac:dyDescent="0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2.75" x14ac:dyDescent="0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2.75" x14ac:dyDescent="0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2.75" x14ac:dyDescent="0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2.75" x14ac:dyDescent="0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2.75" x14ac:dyDescent="0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2.75" x14ac:dyDescent="0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2.75" x14ac:dyDescent="0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2.75" x14ac:dyDescent="0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2.75" x14ac:dyDescent="0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2.75" x14ac:dyDescent="0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2.75" x14ac:dyDescent="0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2.75" x14ac:dyDescent="0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2.75" x14ac:dyDescent="0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2.75" x14ac:dyDescent="0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2.75" x14ac:dyDescent="0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2.75" x14ac:dyDescent="0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2.75" x14ac:dyDescent="0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2.75" x14ac:dyDescent="0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2.75" x14ac:dyDescent="0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2.75" x14ac:dyDescent="0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2.75" x14ac:dyDescent="0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2.75" x14ac:dyDescent="0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2.75" x14ac:dyDescent="0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2.75" x14ac:dyDescent="0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2.75" x14ac:dyDescent="0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2.75" x14ac:dyDescent="0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2.75" x14ac:dyDescent="0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2.75" x14ac:dyDescent="0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2.75" x14ac:dyDescent="0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2.75" x14ac:dyDescent="0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2.75" x14ac:dyDescent="0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2.75" x14ac:dyDescent="0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2.75" x14ac:dyDescent="0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2.75" x14ac:dyDescent="0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2.75" x14ac:dyDescent="0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2.75" x14ac:dyDescent="0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2.75" x14ac:dyDescent="0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2.75" x14ac:dyDescent="0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2.75" x14ac:dyDescent="0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2.75" x14ac:dyDescent="0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2.75" x14ac:dyDescent="0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2.75" x14ac:dyDescent="0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2.75" x14ac:dyDescent="0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2.75" x14ac:dyDescent="0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2.75" x14ac:dyDescent="0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2.75" x14ac:dyDescent="0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2.75" x14ac:dyDescent="0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2.75" x14ac:dyDescent="0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2.75" x14ac:dyDescent="0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2.75" x14ac:dyDescent="0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2.75" x14ac:dyDescent="0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2.75" x14ac:dyDescent="0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2.75" x14ac:dyDescent="0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2.75" x14ac:dyDescent="0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2.75" x14ac:dyDescent="0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2.75" x14ac:dyDescent="0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2.75" x14ac:dyDescent="0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2.75" x14ac:dyDescent="0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2.75" x14ac:dyDescent="0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2.75" x14ac:dyDescent="0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2.75" x14ac:dyDescent="0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2.75" x14ac:dyDescent="0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2.75" x14ac:dyDescent="0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2.75" x14ac:dyDescent="0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2.75" x14ac:dyDescent="0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2.75" x14ac:dyDescent="0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2.75" x14ac:dyDescent="0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2.75" x14ac:dyDescent="0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2.75" x14ac:dyDescent="0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2.75" x14ac:dyDescent="0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2.75" x14ac:dyDescent="0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2.75" x14ac:dyDescent="0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2.75" x14ac:dyDescent="0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2.75" x14ac:dyDescent="0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2.75" x14ac:dyDescent="0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2.75" x14ac:dyDescent="0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2.75" x14ac:dyDescent="0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2.75" x14ac:dyDescent="0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2.75" x14ac:dyDescent="0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2.75" x14ac:dyDescent="0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2.75" x14ac:dyDescent="0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2.75" x14ac:dyDescent="0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2.75" x14ac:dyDescent="0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2.75" x14ac:dyDescent="0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2.75" x14ac:dyDescent="0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2.75" x14ac:dyDescent="0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2.75" x14ac:dyDescent="0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2.75" x14ac:dyDescent="0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2.75" x14ac:dyDescent="0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2.75" x14ac:dyDescent="0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2.75" x14ac:dyDescent="0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2.75" x14ac:dyDescent="0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2.75" x14ac:dyDescent="0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2.75" x14ac:dyDescent="0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2.75" x14ac:dyDescent="0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2.75" x14ac:dyDescent="0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2.75" x14ac:dyDescent="0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2.75" x14ac:dyDescent="0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2.75" x14ac:dyDescent="0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2.75" x14ac:dyDescent="0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2.75" x14ac:dyDescent="0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2.75" x14ac:dyDescent="0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2.75" x14ac:dyDescent="0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2.75" x14ac:dyDescent="0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2.75" x14ac:dyDescent="0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2.75" x14ac:dyDescent="0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2.75" x14ac:dyDescent="0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2.75" x14ac:dyDescent="0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2.75" x14ac:dyDescent="0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2.75" x14ac:dyDescent="0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2.75" x14ac:dyDescent="0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2.75" x14ac:dyDescent="0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2.75" x14ac:dyDescent="0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2.75" x14ac:dyDescent="0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2.75" x14ac:dyDescent="0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2.75" x14ac:dyDescent="0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2.75" x14ac:dyDescent="0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2.75" x14ac:dyDescent="0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2.75" x14ac:dyDescent="0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2.75" x14ac:dyDescent="0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2.75" x14ac:dyDescent="0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2.75" x14ac:dyDescent="0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2.75" x14ac:dyDescent="0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2.75" x14ac:dyDescent="0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2.75" x14ac:dyDescent="0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2.75" x14ac:dyDescent="0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2.75" x14ac:dyDescent="0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2.75" x14ac:dyDescent="0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2.75" x14ac:dyDescent="0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2.75" x14ac:dyDescent="0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2.75" x14ac:dyDescent="0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2.75" x14ac:dyDescent="0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2.75" x14ac:dyDescent="0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2.75" x14ac:dyDescent="0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2.75" x14ac:dyDescent="0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2.75" x14ac:dyDescent="0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2.75" x14ac:dyDescent="0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2.75" x14ac:dyDescent="0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2.75" x14ac:dyDescent="0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2.75" x14ac:dyDescent="0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2.75" x14ac:dyDescent="0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2.75" x14ac:dyDescent="0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2.75" x14ac:dyDescent="0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2.75" x14ac:dyDescent="0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2.75" x14ac:dyDescent="0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2.75" x14ac:dyDescent="0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2.75" x14ac:dyDescent="0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2.75" x14ac:dyDescent="0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2.75" x14ac:dyDescent="0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2.75" x14ac:dyDescent="0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2.75" x14ac:dyDescent="0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2.75" x14ac:dyDescent="0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2.75" x14ac:dyDescent="0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2.75" x14ac:dyDescent="0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2.75" x14ac:dyDescent="0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2.75" x14ac:dyDescent="0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2.75" x14ac:dyDescent="0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2.75" x14ac:dyDescent="0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2.75" x14ac:dyDescent="0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2.75" x14ac:dyDescent="0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2.75" x14ac:dyDescent="0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2.75" x14ac:dyDescent="0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2.75" x14ac:dyDescent="0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2.75" x14ac:dyDescent="0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2.75" x14ac:dyDescent="0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2.75" x14ac:dyDescent="0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2.75" x14ac:dyDescent="0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2.75" x14ac:dyDescent="0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2.75" x14ac:dyDescent="0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2.75" x14ac:dyDescent="0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2.75" x14ac:dyDescent="0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2.75" x14ac:dyDescent="0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2.75" x14ac:dyDescent="0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2.75" x14ac:dyDescent="0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2.75" x14ac:dyDescent="0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2.75" x14ac:dyDescent="0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2.75" x14ac:dyDescent="0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2.75" x14ac:dyDescent="0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2.75" x14ac:dyDescent="0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2.75" x14ac:dyDescent="0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2.75" x14ac:dyDescent="0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2.75" x14ac:dyDescent="0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2.75" x14ac:dyDescent="0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2.75" x14ac:dyDescent="0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2.75" x14ac:dyDescent="0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2.75" x14ac:dyDescent="0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2.75" x14ac:dyDescent="0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2.75" x14ac:dyDescent="0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2.75" x14ac:dyDescent="0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2.75" x14ac:dyDescent="0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2.75" x14ac:dyDescent="0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2.75" x14ac:dyDescent="0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2.75" x14ac:dyDescent="0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2.75" x14ac:dyDescent="0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2.75" x14ac:dyDescent="0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2.75" x14ac:dyDescent="0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2.75" x14ac:dyDescent="0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2.75" x14ac:dyDescent="0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2.75" x14ac:dyDescent="0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2.75" x14ac:dyDescent="0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2.75" x14ac:dyDescent="0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2.75" x14ac:dyDescent="0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2.75" x14ac:dyDescent="0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2.75" x14ac:dyDescent="0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2.75" x14ac:dyDescent="0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2.75" x14ac:dyDescent="0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2.75" x14ac:dyDescent="0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2.75" x14ac:dyDescent="0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2.75" x14ac:dyDescent="0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2.75" x14ac:dyDescent="0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2.75" x14ac:dyDescent="0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2.75" x14ac:dyDescent="0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2.75" x14ac:dyDescent="0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2.75" x14ac:dyDescent="0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2.75" x14ac:dyDescent="0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2.75" x14ac:dyDescent="0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2.75" x14ac:dyDescent="0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2.75" x14ac:dyDescent="0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2.75" x14ac:dyDescent="0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2.75" x14ac:dyDescent="0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2.75" x14ac:dyDescent="0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2.75" x14ac:dyDescent="0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2.75" x14ac:dyDescent="0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2.75" x14ac:dyDescent="0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2.75" x14ac:dyDescent="0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2.75" x14ac:dyDescent="0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2.75" x14ac:dyDescent="0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2.75" x14ac:dyDescent="0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2.75" x14ac:dyDescent="0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2.75" x14ac:dyDescent="0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2.75" x14ac:dyDescent="0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2.75" x14ac:dyDescent="0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2.75" x14ac:dyDescent="0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2.75" x14ac:dyDescent="0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2.75" x14ac:dyDescent="0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2.75" x14ac:dyDescent="0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2.75" x14ac:dyDescent="0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2.75" x14ac:dyDescent="0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2.75" x14ac:dyDescent="0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2.75" x14ac:dyDescent="0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2.75" x14ac:dyDescent="0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2.75" x14ac:dyDescent="0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2.75" x14ac:dyDescent="0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2.75" x14ac:dyDescent="0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2.75" x14ac:dyDescent="0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2.75" x14ac:dyDescent="0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2.75" x14ac:dyDescent="0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2.75" x14ac:dyDescent="0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2.75" x14ac:dyDescent="0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2.75" x14ac:dyDescent="0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2.75" x14ac:dyDescent="0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2.75" x14ac:dyDescent="0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2.75" x14ac:dyDescent="0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2.75" x14ac:dyDescent="0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2.75" x14ac:dyDescent="0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2.75" x14ac:dyDescent="0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2.75" x14ac:dyDescent="0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2.75" x14ac:dyDescent="0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2.75" x14ac:dyDescent="0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2.75" x14ac:dyDescent="0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2.75" x14ac:dyDescent="0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2.75" x14ac:dyDescent="0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2.75" x14ac:dyDescent="0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2.75" x14ac:dyDescent="0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2.75" x14ac:dyDescent="0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2.75" x14ac:dyDescent="0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2.75" x14ac:dyDescent="0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2.75" x14ac:dyDescent="0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2.75" x14ac:dyDescent="0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2.75" x14ac:dyDescent="0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2.75" x14ac:dyDescent="0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2.75" x14ac:dyDescent="0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2.75" x14ac:dyDescent="0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2.75" x14ac:dyDescent="0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2.75" x14ac:dyDescent="0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2.75" x14ac:dyDescent="0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2.75" x14ac:dyDescent="0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2.75" x14ac:dyDescent="0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2.75" x14ac:dyDescent="0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2.75" x14ac:dyDescent="0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2.75" x14ac:dyDescent="0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2.75" x14ac:dyDescent="0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2.75" x14ac:dyDescent="0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2.75" x14ac:dyDescent="0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2.75" x14ac:dyDescent="0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2.75" x14ac:dyDescent="0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2.75" x14ac:dyDescent="0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2.75" x14ac:dyDescent="0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2.75" x14ac:dyDescent="0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2.75" x14ac:dyDescent="0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2.75" x14ac:dyDescent="0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2.75" x14ac:dyDescent="0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2.75" x14ac:dyDescent="0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2.75" x14ac:dyDescent="0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2.75" x14ac:dyDescent="0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2.75" x14ac:dyDescent="0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2.75" x14ac:dyDescent="0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2.75" x14ac:dyDescent="0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2.75" x14ac:dyDescent="0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2.75" x14ac:dyDescent="0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2.75" x14ac:dyDescent="0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2.75" x14ac:dyDescent="0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2.75" x14ac:dyDescent="0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2.75" x14ac:dyDescent="0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2.75" x14ac:dyDescent="0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2.75" x14ac:dyDescent="0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2.75" x14ac:dyDescent="0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2.75" x14ac:dyDescent="0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2.75" x14ac:dyDescent="0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2.75" x14ac:dyDescent="0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2.75" x14ac:dyDescent="0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2.75" x14ac:dyDescent="0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2.75" x14ac:dyDescent="0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2.75" x14ac:dyDescent="0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2.75" x14ac:dyDescent="0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2.75" x14ac:dyDescent="0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2.75" x14ac:dyDescent="0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2.75" x14ac:dyDescent="0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2.75" x14ac:dyDescent="0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2.75" x14ac:dyDescent="0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2.75" x14ac:dyDescent="0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2.75" x14ac:dyDescent="0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2.75" x14ac:dyDescent="0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2.75" x14ac:dyDescent="0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2.75" x14ac:dyDescent="0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2.75" x14ac:dyDescent="0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2.75" x14ac:dyDescent="0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2.75" x14ac:dyDescent="0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2.75" x14ac:dyDescent="0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2.75" x14ac:dyDescent="0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2.75" x14ac:dyDescent="0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2.75" x14ac:dyDescent="0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2.75" x14ac:dyDescent="0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2.75" x14ac:dyDescent="0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2.75" x14ac:dyDescent="0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2.75" x14ac:dyDescent="0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2.75" x14ac:dyDescent="0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2.75" x14ac:dyDescent="0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2.75" x14ac:dyDescent="0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2.75" x14ac:dyDescent="0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2.75" x14ac:dyDescent="0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2.75" x14ac:dyDescent="0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2.75" x14ac:dyDescent="0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2.75" x14ac:dyDescent="0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2.75" x14ac:dyDescent="0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2.75" x14ac:dyDescent="0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2.75" x14ac:dyDescent="0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2.75" x14ac:dyDescent="0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2.75" x14ac:dyDescent="0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2.75" x14ac:dyDescent="0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2.75" x14ac:dyDescent="0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2.75" x14ac:dyDescent="0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2.75" x14ac:dyDescent="0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2.75" x14ac:dyDescent="0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2.75" x14ac:dyDescent="0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2.75" x14ac:dyDescent="0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2.75" x14ac:dyDescent="0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2.75" x14ac:dyDescent="0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2.75" x14ac:dyDescent="0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2.75" x14ac:dyDescent="0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2.75" x14ac:dyDescent="0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2.75" x14ac:dyDescent="0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2.75" x14ac:dyDescent="0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2.75" x14ac:dyDescent="0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2.75" x14ac:dyDescent="0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2.75" x14ac:dyDescent="0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2.75" x14ac:dyDescent="0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2.75" x14ac:dyDescent="0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2.75" x14ac:dyDescent="0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2.75" x14ac:dyDescent="0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2.75" x14ac:dyDescent="0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2.75" x14ac:dyDescent="0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2.75" x14ac:dyDescent="0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2.75" x14ac:dyDescent="0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2.75" x14ac:dyDescent="0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2.75" x14ac:dyDescent="0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2.75" x14ac:dyDescent="0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2.75" x14ac:dyDescent="0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2.75" x14ac:dyDescent="0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2.75" x14ac:dyDescent="0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2.75" x14ac:dyDescent="0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2.75" x14ac:dyDescent="0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2.75" x14ac:dyDescent="0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2.75" x14ac:dyDescent="0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2.75" x14ac:dyDescent="0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2.75" x14ac:dyDescent="0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2.75" x14ac:dyDescent="0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2.75" x14ac:dyDescent="0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2.75" x14ac:dyDescent="0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2.75" x14ac:dyDescent="0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2.75" x14ac:dyDescent="0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2.75" x14ac:dyDescent="0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2.75" x14ac:dyDescent="0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2.75" x14ac:dyDescent="0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2.75" x14ac:dyDescent="0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2.75" x14ac:dyDescent="0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2.75" x14ac:dyDescent="0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2.75" x14ac:dyDescent="0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2.75" x14ac:dyDescent="0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2.75" x14ac:dyDescent="0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2.75" x14ac:dyDescent="0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2.75" x14ac:dyDescent="0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2.75" x14ac:dyDescent="0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2.75" x14ac:dyDescent="0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2.75" x14ac:dyDescent="0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2.75" x14ac:dyDescent="0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2.75" x14ac:dyDescent="0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2.75" x14ac:dyDescent="0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2.75" x14ac:dyDescent="0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2.75" x14ac:dyDescent="0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2.75" x14ac:dyDescent="0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2.75" x14ac:dyDescent="0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2.75" x14ac:dyDescent="0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2.75" x14ac:dyDescent="0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2.75" x14ac:dyDescent="0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2.75" x14ac:dyDescent="0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2.75" x14ac:dyDescent="0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2.75" x14ac:dyDescent="0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2.75" x14ac:dyDescent="0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2.75" x14ac:dyDescent="0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2.75" x14ac:dyDescent="0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2.75" x14ac:dyDescent="0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2.75" x14ac:dyDescent="0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2.75" x14ac:dyDescent="0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2.75" x14ac:dyDescent="0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2.75" x14ac:dyDescent="0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2.75" x14ac:dyDescent="0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2.75" x14ac:dyDescent="0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2.75" x14ac:dyDescent="0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2.75" x14ac:dyDescent="0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2.75" x14ac:dyDescent="0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2.75" x14ac:dyDescent="0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2.75" x14ac:dyDescent="0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2.75" x14ac:dyDescent="0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2.75" x14ac:dyDescent="0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2.75" x14ac:dyDescent="0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2.75" x14ac:dyDescent="0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2.75" x14ac:dyDescent="0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2.75" x14ac:dyDescent="0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2.75" x14ac:dyDescent="0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2.75" x14ac:dyDescent="0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2.75" x14ac:dyDescent="0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2.75" x14ac:dyDescent="0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2.75" x14ac:dyDescent="0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2.75" x14ac:dyDescent="0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2.75" x14ac:dyDescent="0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2.75" x14ac:dyDescent="0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2.75" x14ac:dyDescent="0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2.75" x14ac:dyDescent="0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2.75" x14ac:dyDescent="0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2.75" x14ac:dyDescent="0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2.75" x14ac:dyDescent="0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2.75" x14ac:dyDescent="0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2.75" x14ac:dyDescent="0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2.75" x14ac:dyDescent="0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2.75" x14ac:dyDescent="0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2.75" x14ac:dyDescent="0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2.75" x14ac:dyDescent="0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2.75" x14ac:dyDescent="0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2.75" x14ac:dyDescent="0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2.75" x14ac:dyDescent="0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2.75" x14ac:dyDescent="0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2.75" x14ac:dyDescent="0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2.75" x14ac:dyDescent="0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2.75" x14ac:dyDescent="0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2.75" x14ac:dyDescent="0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2.75" x14ac:dyDescent="0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2.75" x14ac:dyDescent="0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2.75" x14ac:dyDescent="0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2.75" x14ac:dyDescent="0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2.75" x14ac:dyDescent="0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2.75" x14ac:dyDescent="0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2.75" x14ac:dyDescent="0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2.75" x14ac:dyDescent="0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2.75" x14ac:dyDescent="0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2.75" x14ac:dyDescent="0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2.75" x14ac:dyDescent="0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2.75" x14ac:dyDescent="0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2.75" x14ac:dyDescent="0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2.75" x14ac:dyDescent="0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2.75" x14ac:dyDescent="0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2.75" x14ac:dyDescent="0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2.75" x14ac:dyDescent="0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2.75" x14ac:dyDescent="0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2.75" x14ac:dyDescent="0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2.75" x14ac:dyDescent="0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2.75" x14ac:dyDescent="0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2.75" x14ac:dyDescent="0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2.75" x14ac:dyDescent="0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2.75" x14ac:dyDescent="0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2.75" x14ac:dyDescent="0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2.75" x14ac:dyDescent="0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2.75" x14ac:dyDescent="0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2.75" x14ac:dyDescent="0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2.75" x14ac:dyDescent="0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2.75" x14ac:dyDescent="0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2.75" x14ac:dyDescent="0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2.75" x14ac:dyDescent="0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2.75" x14ac:dyDescent="0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2.75" x14ac:dyDescent="0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2.75" x14ac:dyDescent="0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2.75" x14ac:dyDescent="0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2.75" x14ac:dyDescent="0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2.75" x14ac:dyDescent="0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2.75" x14ac:dyDescent="0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2.75" x14ac:dyDescent="0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2.75" x14ac:dyDescent="0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2.75" x14ac:dyDescent="0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2.75" x14ac:dyDescent="0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2.75" x14ac:dyDescent="0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2.75" x14ac:dyDescent="0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2.75" x14ac:dyDescent="0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2.75" x14ac:dyDescent="0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2.75" x14ac:dyDescent="0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2.75" x14ac:dyDescent="0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2.75" x14ac:dyDescent="0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2.75" x14ac:dyDescent="0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2.75" x14ac:dyDescent="0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2.75" x14ac:dyDescent="0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2.75" x14ac:dyDescent="0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2.75" x14ac:dyDescent="0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2.75" x14ac:dyDescent="0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2.75" x14ac:dyDescent="0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2.75" x14ac:dyDescent="0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2.75" x14ac:dyDescent="0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2.75" x14ac:dyDescent="0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2.75" x14ac:dyDescent="0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2.75" x14ac:dyDescent="0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2.75" x14ac:dyDescent="0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2.75" x14ac:dyDescent="0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2.75" x14ac:dyDescent="0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2.75" x14ac:dyDescent="0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2.75" x14ac:dyDescent="0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2.75" x14ac:dyDescent="0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2.75" x14ac:dyDescent="0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2.75" x14ac:dyDescent="0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2.75" x14ac:dyDescent="0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2.75" x14ac:dyDescent="0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2.75" x14ac:dyDescent="0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2.75" x14ac:dyDescent="0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2.75" x14ac:dyDescent="0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2.75" x14ac:dyDescent="0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2.75" x14ac:dyDescent="0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2.75" x14ac:dyDescent="0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2.75" x14ac:dyDescent="0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2.75" x14ac:dyDescent="0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2.75" x14ac:dyDescent="0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2.75" x14ac:dyDescent="0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2.75" x14ac:dyDescent="0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2.75" x14ac:dyDescent="0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2.75" x14ac:dyDescent="0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2.75" x14ac:dyDescent="0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2.75" x14ac:dyDescent="0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2.75" x14ac:dyDescent="0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2.75" x14ac:dyDescent="0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2.75" x14ac:dyDescent="0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2.75" x14ac:dyDescent="0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2.75" x14ac:dyDescent="0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2.75" x14ac:dyDescent="0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2.75" x14ac:dyDescent="0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2.75" x14ac:dyDescent="0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2.75" x14ac:dyDescent="0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2.75" x14ac:dyDescent="0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2.75" x14ac:dyDescent="0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2.75" x14ac:dyDescent="0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2.75" x14ac:dyDescent="0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2.75" x14ac:dyDescent="0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2.75" x14ac:dyDescent="0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2.75" x14ac:dyDescent="0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2.75" x14ac:dyDescent="0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2.75" x14ac:dyDescent="0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2.75" x14ac:dyDescent="0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2.75" x14ac:dyDescent="0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2.75" x14ac:dyDescent="0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2.75" x14ac:dyDescent="0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2.75" x14ac:dyDescent="0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2.75" x14ac:dyDescent="0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2.75" x14ac:dyDescent="0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2.75" x14ac:dyDescent="0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2.75" x14ac:dyDescent="0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2.75" x14ac:dyDescent="0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2.75" x14ac:dyDescent="0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2.75" x14ac:dyDescent="0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2.75" x14ac:dyDescent="0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2.75" x14ac:dyDescent="0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2.75" x14ac:dyDescent="0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2.75" x14ac:dyDescent="0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2.75" x14ac:dyDescent="0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2.75" x14ac:dyDescent="0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2.75" x14ac:dyDescent="0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2.75" x14ac:dyDescent="0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2.75" x14ac:dyDescent="0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2.75" x14ac:dyDescent="0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2.75" x14ac:dyDescent="0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2.75" x14ac:dyDescent="0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2.75" x14ac:dyDescent="0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2.75" x14ac:dyDescent="0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2.75" x14ac:dyDescent="0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2.75" x14ac:dyDescent="0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2.75" x14ac:dyDescent="0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2.75" x14ac:dyDescent="0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2.75" x14ac:dyDescent="0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2.75" x14ac:dyDescent="0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2.75" x14ac:dyDescent="0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2.75" x14ac:dyDescent="0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2.75" x14ac:dyDescent="0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2.75" x14ac:dyDescent="0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2.75" x14ac:dyDescent="0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2.75" x14ac:dyDescent="0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2.75" x14ac:dyDescent="0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2.75" x14ac:dyDescent="0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2.75" x14ac:dyDescent="0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2.75" x14ac:dyDescent="0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2.75" x14ac:dyDescent="0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2.75" x14ac:dyDescent="0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2.75" x14ac:dyDescent="0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2.75" x14ac:dyDescent="0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2.75" x14ac:dyDescent="0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2.75" x14ac:dyDescent="0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2.75" x14ac:dyDescent="0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2.75" x14ac:dyDescent="0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2.75" x14ac:dyDescent="0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2.75" x14ac:dyDescent="0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2.75" x14ac:dyDescent="0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2.75" x14ac:dyDescent="0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2.75" x14ac:dyDescent="0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2.75" x14ac:dyDescent="0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2.75" x14ac:dyDescent="0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2.75" x14ac:dyDescent="0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2.75" x14ac:dyDescent="0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2.75" x14ac:dyDescent="0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2.75" x14ac:dyDescent="0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2.75" x14ac:dyDescent="0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2.75" x14ac:dyDescent="0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2.75" x14ac:dyDescent="0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2.75" x14ac:dyDescent="0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2.75" x14ac:dyDescent="0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2.75" x14ac:dyDescent="0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2.75" x14ac:dyDescent="0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2.75" x14ac:dyDescent="0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2.75" x14ac:dyDescent="0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2.75" x14ac:dyDescent="0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2.75" x14ac:dyDescent="0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2.75" x14ac:dyDescent="0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2.75" x14ac:dyDescent="0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2.75" x14ac:dyDescent="0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2.75" x14ac:dyDescent="0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2.75" x14ac:dyDescent="0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2.75" x14ac:dyDescent="0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2.75" x14ac:dyDescent="0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2.75" x14ac:dyDescent="0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2.75" x14ac:dyDescent="0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2.75" x14ac:dyDescent="0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2.75" x14ac:dyDescent="0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2.75" x14ac:dyDescent="0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2.75" x14ac:dyDescent="0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2.75" x14ac:dyDescent="0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2.75" x14ac:dyDescent="0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2.75" x14ac:dyDescent="0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2.75" x14ac:dyDescent="0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2.75" x14ac:dyDescent="0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2.75" x14ac:dyDescent="0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2.75" x14ac:dyDescent="0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2.75" x14ac:dyDescent="0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2.75" x14ac:dyDescent="0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2.75" x14ac:dyDescent="0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2.75" x14ac:dyDescent="0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2.75" x14ac:dyDescent="0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2.75" x14ac:dyDescent="0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2.75" x14ac:dyDescent="0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2.75" x14ac:dyDescent="0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2.75" x14ac:dyDescent="0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2.75" x14ac:dyDescent="0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2.75" x14ac:dyDescent="0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2.75" x14ac:dyDescent="0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2.75" x14ac:dyDescent="0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2.75" x14ac:dyDescent="0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2.75" x14ac:dyDescent="0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2.75" x14ac:dyDescent="0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2.75" x14ac:dyDescent="0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2.75" x14ac:dyDescent="0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2.75" x14ac:dyDescent="0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2.75" x14ac:dyDescent="0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2.75" x14ac:dyDescent="0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2.75" x14ac:dyDescent="0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2.75" x14ac:dyDescent="0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2.75" x14ac:dyDescent="0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2.75" x14ac:dyDescent="0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2.75" x14ac:dyDescent="0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2.75" x14ac:dyDescent="0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2.75" x14ac:dyDescent="0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2.75" x14ac:dyDescent="0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2.75" x14ac:dyDescent="0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2.75" x14ac:dyDescent="0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2.75" x14ac:dyDescent="0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2.75" x14ac:dyDescent="0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2.75" x14ac:dyDescent="0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2.75" x14ac:dyDescent="0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2.75" x14ac:dyDescent="0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2.75" x14ac:dyDescent="0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2.75" x14ac:dyDescent="0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2.75" x14ac:dyDescent="0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2.75" x14ac:dyDescent="0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2.75" x14ac:dyDescent="0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2.75" x14ac:dyDescent="0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2.75" x14ac:dyDescent="0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2.75" x14ac:dyDescent="0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2.75" x14ac:dyDescent="0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2.75" x14ac:dyDescent="0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2.75" x14ac:dyDescent="0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2.75" x14ac:dyDescent="0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2.75" x14ac:dyDescent="0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2.75" x14ac:dyDescent="0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2.75" x14ac:dyDescent="0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2.75" x14ac:dyDescent="0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2.75" x14ac:dyDescent="0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2.75" x14ac:dyDescent="0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2.75" x14ac:dyDescent="0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2.75" x14ac:dyDescent="0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2.75" x14ac:dyDescent="0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2.75" x14ac:dyDescent="0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2.75" x14ac:dyDescent="0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2.75" x14ac:dyDescent="0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2.75" x14ac:dyDescent="0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2.75" x14ac:dyDescent="0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2.75" x14ac:dyDescent="0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2.75" x14ac:dyDescent="0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2.75" x14ac:dyDescent="0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2.75" x14ac:dyDescent="0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2.75" x14ac:dyDescent="0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2.75" x14ac:dyDescent="0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2.75" x14ac:dyDescent="0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2.75" x14ac:dyDescent="0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2.75" x14ac:dyDescent="0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2.75" x14ac:dyDescent="0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2.75" x14ac:dyDescent="0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2.75" x14ac:dyDescent="0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2.75" x14ac:dyDescent="0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2.75" x14ac:dyDescent="0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2.75" x14ac:dyDescent="0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2.75" x14ac:dyDescent="0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2.75" x14ac:dyDescent="0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2.75" x14ac:dyDescent="0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2.75" x14ac:dyDescent="0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2.75" x14ac:dyDescent="0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2.75" x14ac:dyDescent="0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2.75" x14ac:dyDescent="0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2.75" x14ac:dyDescent="0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2.75" x14ac:dyDescent="0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2.75" x14ac:dyDescent="0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2.75" x14ac:dyDescent="0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2.75" x14ac:dyDescent="0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2.75" x14ac:dyDescent="0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2.75" x14ac:dyDescent="0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2.75" x14ac:dyDescent="0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2.75" x14ac:dyDescent="0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2.75" x14ac:dyDescent="0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2.75" x14ac:dyDescent="0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2.75" x14ac:dyDescent="0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2.75" x14ac:dyDescent="0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2.75" x14ac:dyDescent="0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2.75" x14ac:dyDescent="0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2.75" x14ac:dyDescent="0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2.75" x14ac:dyDescent="0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2.75" x14ac:dyDescent="0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2.75" x14ac:dyDescent="0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2.75" x14ac:dyDescent="0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2.75" x14ac:dyDescent="0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2.75" x14ac:dyDescent="0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2.75" x14ac:dyDescent="0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2.75" x14ac:dyDescent="0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2.75" x14ac:dyDescent="0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2.75" x14ac:dyDescent="0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2.75" x14ac:dyDescent="0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2.75" x14ac:dyDescent="0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2.75" x14ac:dyDescent="0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2.75" x14ac:dyDescent="0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2.75" x14ac:dyDescent="0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2.75" x14ac:dyDescent="0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2.75" x14ac:dyDescent="0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2.75" x14ac:dyDescent="0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2.75" x14ac:dyDescent="0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2.75" x14ac:dyDescent="0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2.75" x14ac:dyDescent="0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2.75" x14ac:dyDescent="0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2.75" x14ac:dyDescent="0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2.75" x14ac:dyDescent="0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2.75" x14ac:dyDescent="0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2.75" x14ac:dyDescent="0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2.75" x14ac:dyDescent="0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2.75" x14ac:dyDescent="0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2.75" x14ac:dyDescent="0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2.75" x14ac:dyDescent="0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2.75" x14ac:dyDescent="0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2.75" x14ac:dyDescent="0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2.75" x14ac:dyDescent="0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2.75" x14ac:dyDescent="0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2.75" x14ac:dyDescent="0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2.75" x14ac:dyDescent="0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2.75" x14ac:dyDescent="0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2.75" x14ac:dyDescent="0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2.75" x14ac:dyDescent="0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2.75" x14ac:dyDescent="0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2.75" x14ac:dyDescent="0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2.75" x14ac:dyDescent="0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2.75" x14ac:dyDescent="0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2.75" x14ac:dyDescent="0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2.75" x14ac:dyDescent="0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2.75" x14ac:dyDescent="0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2.75" x14ac:dyDescent="0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2.75" x14ac:dyDescent="0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2.75" x14ac:dyDescent="0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2.75" x14ac:dyDescent="0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2.75" x14ac:dyDescent="0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2.75" x14ac:dyDescent="0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2.75" x14ac:dyDescent="0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2.75" x14ac:dyDescent="0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2.75" x14ac:dyDescent="0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2.75" x14ac:dyDescent="0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2.75" x14ac:dyDescent="0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2.75" x14ac:dyDescent="0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2.75" x14ac:dyDescent="0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2.75" x14ac:dyDescent="0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2.75" x14ac:dyDescent="0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2.75" x14ac:dyDescent="0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2.75" x14ac:dyDescent="0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2.75" x14ac:dyDescent="0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2.75" x14ac:dyDescent="0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2.75" x14ac:dyDescent="0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2.75" x14ac:dyDescent="0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2.75" x14ac:dyDescent="0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2.75" x14ac:dyDescent="0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2.75" x14ac:dyDescent="0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2.75" x14ac:dyDescent="0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2.75" x14ac:dyDescent="0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2.75" x14ac:dyDescent="0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2.75" x14ac:dyDescent="0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2.75" x14ac:dyDescent="0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2.75" x14ac:dyDescent="0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2.75" x14ac:dyDescent="0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2.75" x14ac:dyDescent="0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2.75" x14ac:dyDescent="0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2.75" x14ac:dyDescent="0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2.75" x14ac:dyDescent="0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2.75" x14ac:dyDescent="0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2.75" x14ac:dyDescent="0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2.75" x14ac:dyDescent="0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2.75" x14ac:dyDescent="0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2.75" x14ac:dyDescent="0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2.75" x14ac:dyDescent="0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2.75" x14ac:dyDescent="0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2.75" x14ac:dyDescent="0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2.75" x14ac:dyDescent="0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2.75" x14ac:dyDescent="0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2.75" x14ac:dyDescent="0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2.75" x14ac:dyDescent="0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2.75" x14ac:dyDescent="0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2.75" x14ac:dyDescent="0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2.75" x14ac:dyDescent="0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2.75" x14ac:dyDescent="0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2.75" x14ac:dyDescent="0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2.75" x14ac:dyDescent="0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2.75" x14ac:dyDescent="0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2.75" x14ac:dyDescent="0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2.75" x14ac:dyDescent="0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2.75" x14ac:dyDescent="0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2.75" x14ac:dyDescent="0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2.75" x14ac:dyDescent="0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2.75" x14ac:dyDescent="0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2.75" x14ac:dyDescent="0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2.75" x14ac:dyDescent="0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2.75" x14ac:dyDescent="0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2.75" x14ac:dyDescent="0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2.75" x14ac:dyDescent="0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2.75" x14ac:dyDescent="0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2.75" x14ac:dyDescent="0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2.75" x14ac:dyDescent="0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2.75" x14ac:dyDescent="0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2.75" x14ac:dyDescent="0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2.75" x14ac:dyDescent="0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2.75" x14ac:dyDescent="0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2.75" x14ac:dyDescent="0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2.75" x14ac:dyDescent="0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2.75" x14ac:dyDescent="0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2.75" x14ac:dyDescent="0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2.75" x14ac:dyDescent="0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2.75" x14ac:dyDescent="0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2.75" x14ac:dyDescent="0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2.75" x14ac:dyDescent="0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2.75" x14ac:dyDescent="0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2.75" x14ac:dyDescent="0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2.75" x14ac:dyDescent="0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2.75" x14ac:dyDescent="0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2.75" x14ac:dyDescent="0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2.75" x14ac:dyDescent="0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2.75" x14ac:dyDescent="0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2.75" x14ac:dyDescent="0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2.75" x14ac:dyDescent="0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2.75" x14ac:dyDescent="0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2.75" x14ac:dyDescent="0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2.75" x14ac:dyDescent="0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2.75" x14ac:dyDescent="0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2.75" x14ac:dyDescent="0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2.75" x14ac:dyDescent="0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2.75" x14ac:dyDescent="0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2.75" x14ac:dyDescent="0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2.75" x14ac:dyDescent="0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2.75" x14ac:dyDescent="0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2.75" x14ac:dyDescent="0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2.75" x14ac:dyDescent="0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2.75" x14ac:dyDescent="0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2.75" x14ac:dyDescent="0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2.75" x14ac:dyDescent="0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2.75" x14ac:dyDescent="0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2.75" x14ac:dyDescent="0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2.75" x14ac:dyDescent="0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2.75" x14ac:dyDescent="0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2.75" x14ac:dyDescent="0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2.75" x14ac:dyDescent="0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2.75" x14ac:dyDescent="0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2.75" x14ac:dyDescent="0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2.75" x14ac:dyDescent="0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2.75" x14ac:dyDescent="0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2.75" x14ac:dyDescent="0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2.75" x14ac:dyDescent="0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2.75" x14ac:dyDescent="0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2.75" x14ac:dyDescent="0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2.75" x14ac:dyDescent="0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2.75" x14ac:dyDescent="0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2.75" x14ac:dyDescent="0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2.75" x14ac:dyDescent="0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2.75" x14ac:dyDescent="0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2.75" x14ac:dyDescent="0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2.75" x14ac:dyDescent="0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2.75" x14ac:dyDescent="0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2.75" x14ac:dyDescent="0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2.75" x14ac:dyDescent="0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2.75" x14ac:dyDescent="0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2.75" x14ac:dyDescent="0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2.75" x14ac:dyDescent="0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2.75" x14ac:dyDescent="0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2.75" x14ac:dyDescent="0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2.75" x14ac:dyDescent="0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2.75" x14ac:dyDescent="0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2.75" x14ac:dyDescent="0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2.75" x14ac:dyDescent="0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2.75" x14ac:dyDescent="0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2.75" x14ac:dyDescent="0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2.75" x14ac:dyDescent="0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2.75" x14ac:dyDescent="0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2.75" x14ac:dyDescent="0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2.75" x14ac:dyDescent="0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2.75" x14ac:dyDescent="0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2.75" x14ac:dyDescent="0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2.75" x14ac:dyDescent="0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2.75" x14ac:dyDescent="0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2.75" x14ac:dyDescent="0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2.75" x14ac:dyDescent="0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2.75" x14ac:dyDescent="0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2.75" x14ac:dyDescent="0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2.75" x14ac:dyDescent="0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2.75" x14ac:dyDescent="0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2.75" x14ac:dyDescent="0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2.75" x14ac:dyDescent="0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2.75" x14ac:dyDescent="0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2.75" x14ac:dyDescent="0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2.75" x14ac:dyDescent="0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2.75" x14ac:dyDescent="0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2.75" x14ac:dyDescent="0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2.75" x14ac:dyDescent="0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2.75" x14ac:dyDescent="0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2.75" x14ac:dyDescent="0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2.75" x14ac:dyDescent="0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2.75" x14ac:dyDescent="0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2.75" x14ac:dyDescent="0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2.75" x14ac:dyDescent="0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2.75" x14ac:dyDescent="0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2.75" x14ac:dyDescent="0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2.75" x14ac:dyDescent="0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2.75" x14ac:dyDescent="0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2.75" x14ac:dyDescent="0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2.75" x14ac:dyDescent="0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2.75" x14ac:dyDescent="0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2.75" x14ac:dyDescent="0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2.75" x14ac:dyDescent="0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2.75" x14ac:dyDescent="0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2.75" x14ac:dyDescent="0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2.75" x14ac:dyDescent="0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2.75" x14ac:dyDescent="0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2.75" x14ac:dyDescent="0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2.75" x14ac:dyDescent="0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2.75" x14ac:dyDescent="0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2.75" x14ac:dyDescent="0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2.75" x14ac:dyDescent="0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2.75" x14ac:dyDescent="0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2.75" x14ac:dyDescent="0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2.75" x14ac:dyDescent="0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2.75" x14ac:dyDescent="0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2.75" x14ac:dyDescent="0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2.75" x14ac:dyDescent="0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2.75" x14ac:dyDescent="0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2.75" x14ac:dyDescent="0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2.75" x14ac:dyDescent="0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2.75" x14ac:dyDescent="0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2.75" x14ac:dyDescent="0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2.75" x14ac:dyDescent="0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2.75" x14ac:dyDescent="0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2.75" x14ac:dyDescent="0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2.75" x14ac:dyDescent="0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2.75" x14ac:dyDescent="0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2.75" x14ac:dyDescent="0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2.75" x14ac:dyDescent="0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2.75" x14ac:dyDescent="0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2.75" x14ac:dyDescent="0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2.75" x14ac:dyDescent="0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2.75" x14ac:dyDescent="0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2.75" x14ac:dyDescent="0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2.75" x14ac:dyDescent="0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2.75" x14ac:dyDescent="0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2.75" x14ac:dyDescent="0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2.75" x14ac:dyDescent="0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2.75" x14ac:dyDescent="0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2.75" x14ac:dyDescent="0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2.75" x14ac:dyDescent="0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2.75" x14ac:dyDescent="0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2.75" x14ac:dyDescent="0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2.75" x14ac:dyDescent="0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2.75" x14ac:dyDescent="0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2.75" x14ac:dyDescent="0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2.75" x14ac:dyDescent="0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2.75" x14ac:dyDescent="0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2.75" x14ac:dyDescent="0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2.75" x14ac:dyDescent="0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2.75" x14ac:dyDescent="0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2.75" x14ac:dyDescent="0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2.75" x14ac:dyDescent="0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2.75" x14ac:dyDescent="0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2.75" x14ac:dyDescent="0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2.75" x14ac:dyDescent="0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2.75" x14ac:dyDescent="0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2.75" x14ac:dyDescent="0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2.75" x14ac:dyDescent="0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2.75" x14ac:dyDescent="0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2.75" x14ac:dyDescent="0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2.75" x14ac:dyDescent="0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2.75" x14ac:dyDescent="0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2.75" x14ac:dyDescent="0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2.75" x14ac:dyDescent="0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2.75" x14ac:dyDescent="0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2.75" x14ac:dyDescent="0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2.75" x14ac:dyDescent="0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2.75" x14ac:dyDescent="0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2.75" x14ac:dyDescent="0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2.75" x14ac:dyDescent="0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2.75" x14ac:dyDescent="0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2.75" x14ac:dyDescent="0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2.75" x14ac:dyDescent="0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2.75" x14ac:dyDescent="0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2.75" x14ac:dyDescent="0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2.75" x14ac:dyDescent="0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2.75" x14ac:dyDescent="0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2.75" x14ac:dyDescent="0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2.75" x14ac:dyDescent="0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2.75" x14ac:dyDescent="0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2.75" x14ac:dyDescent="0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2.75" x14ac:dyDescent="0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2.75" x14ac:dyDescent="0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2.75" x14ac:dyDescent="0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2.75" x14ac:dyDescent="0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2.75" x14ac:dyDescent="0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2.75" x14ac:dyDescent="0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2.75" x14ac:dyDescent="0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2.75" x14ac:dyDescent="0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2.75" x14ac:dyDescent="0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2.75" x14ac:dyDescent="0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2.75" x14ac:dyDescent="0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2.75" x14ac:dyDescent="0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2.75" x14ac:dyDescent="0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2.75" x14ac:dyDescent="0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2.75" x14ac:dyDescent="0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2.75" x14ac:dyDescent="0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2.75" x14ac:dyDescent="0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2.75" x14ac:dyDescent="0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2.75" x14ac:dyDescent="0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2.75" x14ac:dyDescent="0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2.75" x14ac:dyDescent="0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2.75" x14ac:dyDescent="0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2.75" x14ac:dyDescent="0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2.75" x14ac:dyDescent="0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2.75" x14ac:dyDescent="0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2.75" x14ac:dyDescent="0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2.75" x14ac:dyDescent="0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2.75" x14ac:dyDescent="0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2.75" x14ac:dyDescent="0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2.75" x14ac:dyDescent="0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2.75" x14ac:dyDescent="0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2.75" x14ac:dyDescent="0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2.75" x14ac:dyDescent="0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2.75" x14ac:dyDescent="0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2.75" x14ac:dyDescent="0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2.75" x14ac:dyDescent="0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2.75" x14ac:dyDescent="0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2.75" x14ac:dyDescent="0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2.75" x14ac:dyDescent="0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2.75" x14ac:dyDescent="0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2.75" x14ac:dyDescent="0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2.75" x14ac:dyDescent="0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2.75" x14ac:dyDescent="0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2.75" x14ac:dyDescent="0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2.75" x14ac:dyDescent="0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2.75" x14ac:dyDescent="0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2.75" x14ac:dyDescent="0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2.75" x14ac:dyDescent="0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2.75" x14ac:dyDescent="0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2.75" x14ac:dyDescent="0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2.75" x14ac:dyDescent="0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2.75" x14ac:dyDescent="0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2.75" x14ac:dyDescent="0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2.75" x14ac:dyDescent="0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2.75" x14ac:dyDescent="0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2.75" x14ac:dyDescent="0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2.75" x14ac:dyDescent="0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2.75" x14ac:dyDescent="0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2.75" x14ac:dyDescent="0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2.75" x14ac:dyDescent="0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2.75" x14ac:dyDescent="0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2.75" x14ac:dyDescent="0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2.75" x14ac:dyDescent="0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2.75" x14ac:dyDescent="0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2.75" x14ac:dyDescent="0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2.75" x14ac:dyDescent="0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2.75" x14ac:dyDescent="0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2.75" x14ac:dyDescent="0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2.75" x14ac:dyDescent="0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2.75" x14ac:dyDescent="0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2.75" x14ac:dyDescent="0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2.75" x14ac:dyDescent="0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2.75" x14ac:dyDescent="0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2.75" x14ac:dyDescent="0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2.75" x14ac:dyDescent="0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2.75" x14ac:dyDescent="0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2.75" x14ac:dyDescent="0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2.75" x14ac:dyDescent="0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2.75" x14ac:dyDescent="0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2.75" x14ac:dyDescent="0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2.75" x14ac:dyDescent="0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2.75" x14ac:dyDescent="0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2.75" x14ac:dyDescent="0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2.75" x14ac:dyDescent="0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2.75" x14ac:dyDescent="0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2.75" x14ac:dyDescent="0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2.75" x14ac:dyDescent="0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2.75" x14ac:dyDescent="0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2.75" x14ac:dyDescent="0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2.75" x14ac:dyDescent="0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2.75" x14ac:dyDescent="0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2.75" x14ac:dyDescent="0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2.75" x14ac:dyDescent="0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2.75" x14ac:dyDescent="0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2.75" x14ac:dyDescent="0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2.75" x14ac:dyDescent="0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2.75" x14ac:dyDescent="0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2.75" x14ac:dyDescent="0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2.75" x14ac:dyDescent="0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2.75" x14ac:dyDescent="0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2.75" x14ac:dyDescent="0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2.75" x14ac:dyDescent="0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2.75" x14ac:dyDescent="0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2.75" x14ac:dyDescent="0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2.75" x14ac:dyDescent="0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2.75" x14ac:dyDescent="0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2.75" x14ac:dyDescent="0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2.75" x14ac:dyDescent="0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2.75" x14ac:dyDescent="0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2.75" x14ac:dyDescent="0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2.75" x14ac:dyDescent="0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2.75" x14ac:dyDescent="0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2.75" x14ac:dyDescent="0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2.75" x14ac:dyDescent="0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2.75" x14ac:dyDescent="0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2.75" x14ac:dyDescent="0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2.75" x14ac:dyDescent="0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2.75" x14ac:dyDescent="0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2.75" x14ac:dyDescent="0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2.75" x14ac:dyDescent="0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2.75" x14ac:dyDescent="0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2.75" x14ac:dyDescent="0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2.75" x14ac:dyDescent="0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2.75" x14ac:dyDescent="0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2.75" x14ac:dyDescent="0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2.75" x14ac:dyDescent="0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2.75" x14ac:dyDescent="0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2.75" x14ac:dyDescent="0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2.75" x14ac:dyDescent="0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2.75" x14ac:dyDescent="0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2.75" x14ac:dyDescent="0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2.75" x14ac:dyDescent="0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2.75" x14ac:dyDescent="0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2.75" x14ac:dyDescent="0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2.75" x14ac:dyDescent="0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2.75" x14ac:dyDescent="0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2.75" x14ac:dyDescent="0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2.75" x14ac:dyDescent="0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2.75" x14ac:dyDescent="0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2.75" x14ac:dyDescent="0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2.75" x14ac:dyDescent="0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2.75" x14ac:dyDescent="0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2.75" x14ac:dyDescent="0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2.75" x14ac:dyDescent="0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2.75" x14ac:dyDescent="0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2.75" x14ac:dyDescent="0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2.75" x14ac:dyDescent="0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2.75" x14ac:dyDescent="0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2.75" x14ac:dyDescent="0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2.75" x14ac:dyDescent="0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2.75" x14ac:dyDescent="0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2.75" x14ac:dyDescent="0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2.75" x14ac:dyDescent="0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2.75" x14ac:dyDescent="0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2.75" x14ac:dyDescent="0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2.75" x14ac:dyDescent="0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2.75" x14ac:dyDescent="0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2.75" x14ac:dyDescent="0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2.75" x14ac:dyDescent="0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2.75" x14ac:dyDescent="0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2.75" x14ac:dyDescent="0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2.75" x14ac:dyDescent="0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2.75" x14ac:dyDescent="0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2.75" x14ac:dyDescent="0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2.75" x14ac:dyDescent="0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2.75" x14ac:dyDescent="0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2.75" x14ac:dyDescent="0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2.75" x14ac:dyDescent="0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2.75" x14ac:dyDescent="0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2.75" x14ac:dyDescent="0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2.75" x14ac:dyDescent="0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2.75" x14ac:dyDescent="0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2.75" x14ac:dyDescent="0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2.75" x14ac:dyDescent="0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2.75" x14ac:dyDescent="0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2.75" x14ac:dyDescent="0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2.75" x14ac:dyDescent="0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2.75" x14ac:dyDescent="0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2.75" x14ac:dyDescent="0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2.75" x14ac:dyDescent="0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2.75" x14ac:dyDescent="0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2.75" x14ac:dyDescent="0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2.75" x14ac:dyDescent="0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2.75" x14ac:dyDescent="0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2.75" x14ac:dyDescent="0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2.75" x14ac:dyDescent="0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2.75" x14ac:dyDescent="0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2.75" x14ac:dyDescent="0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2.75" x14ac:dyDescent="0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2.75" x14ac:dyDescent="0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2.75" x14ac:dyDescent="0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2.75" x14ac:dyDescent="0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2.75" x14ac:dyDescent="0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2.75" x14ac:dyDescent="0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2.75" x14ac:dyDescent="0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2.75" x14ac:dyDescent="0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2.75" x14ac:dyDescent="0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2.75" x14ac:dyDescent="0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2.75" x14ac:dyDescent="0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2.75" x14ac:dyDescent="0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2.75" x14ac:dyDescent="0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2.75" x14ac:dyDescent="0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2.75" x14ac:dyDescent="0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2.75" x14ac:dyDescent="0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2.75" x14ac:dyDescent="0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2.75" x14ac:dyDescent="0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2.75" x14ac:dyDescent="0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2.75" x14ac:dyDescent="0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2.75" x14ac:dyDescent="0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2.75" x14ac:dyDescent="0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2.75" x14ac:dyDescent="0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2.75" x14ac:dyDescent="0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2.75" x14ac:dyDescent="0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2.75" x14ac:dyDescent="0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2.75" x14ac:dyDescent="0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2.75" x14ac:dyDescent="0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2.75" x14ac:dyDescent="0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2.75" x14ac:dyDescent="0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2.75" x14ac:dyDescent="0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2.75" x14ac:dyDescent="0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2.75" x14ac:dyDescent="0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2.75" x14ac:dyDescent="0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2.75" x14ac:dyDescent="0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2.75" x14ac:dyDescent="0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2.75" x14ac:dyDescent="0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2.75" x14ac:dyDescent="0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2.75" x14ac:dyDescent="0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2.75" x14ac:dyDescent="0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2.75" x14ac:dyDescent="0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2.75" x14ac:dyDescent="0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2.75" x14ac:dyDescent="0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2.75" x14ac:dyDescent="0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2.75" x14ac:dyDescent="0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2.75" x14ac:dyDescent="0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2.75" x14ac:dyDescent="0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2.75" x14ac:dyDescent="0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2.75" x14ac:dyDescent="0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2.75" x14ac:dyDescent="0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2.75" x14ac:dyDescent="0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2.75" x14ac:dyDescent="0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2.75" x14ac:dyDescent="0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2.75" x14ac:dyDescent="0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2.75" x14ac:dyDescent="0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2.75" x14ac:dyDescent="0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2.75" x14ac:dyDescent="0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2.75" x14ac:dyDescent="0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2.75" x14ac:dyDescent="0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2.75" x14ac:dyDescent="0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2.75" x14ac:dyDescent="0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2.75" x14ac:dyDescent="0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2.75" x14ac:dyDescent="0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2.75" x14ac:dyDescent="0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2.75" x14ac:dyDescent="0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2.75" x14ac:dyDescent="0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2.75" x14ac:dyDescent="0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2.75" x14ac:dyDescent="0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2.75" x14ac:dyDescent="0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2.75" x14ac:dyDescent="0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2.75" x14ac:dyDescent="0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2.75" x14ac:dyDescent="0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2.75" x14ac:dyDescent="0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2.75" x14ac:dyDescent="0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2.75" x14ac:dyDescent="0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2.75" x14ac:dyDescent="0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2.75" x14ac:dyDescent="0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2.75" x14ac:dyDescent="0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2.75" x14ac:dyDescent="0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2.75" x14ac:dyDescent="0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2.75" x14ac:dyDescent="0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2.75" x14ac:dyDescent="0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2.75" x14ac:dyDescent="0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2.75" x14ac:dyDescent="0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2.75" x14ac:dyDescent="0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2.75" x14ac:dyDescent="0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2.75" x14ac:dyDescent="0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2.75" x14ac:dyDescent="0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2.75" x14ac:dyDescent="0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2.75" x14ac:dyDescent="0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2.75" x14ac:dyDescent="0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2.75" x14ac:dyDescent="0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2.75" x14ac:dyDescent="0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2.75" x14ac:dyDescent="0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2.75" x14ac:dyDescent="0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2.75" x14ac:dyDescent="0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2.75" x14ac:dyDescent="0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2.75" x14ac:dyDescent="0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2.75" x14ac:dyDescent="0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2.75" x14ac:dyDescent="0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2.75" x14ac:dyDescent="0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2.75" x14ac:dyDescent="0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2.75" x14ac:dyDescent="0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2.75" x14ac:dyDescent="0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2.75" x14ac:dyDescent="0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2.75" x14ac:dyDescent="0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2.75" x14ac:dyDescent="0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2.75" x14ac:dyDescent="0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2.75" x14ac:dyDescent="0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2.75" x14ac:dyDescent="0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2.75" x14ac:dyDescent="0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2.75" x14ac:dyDescent="0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2.75" x14ac:dyDescent="0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2.75" x14ac:dyDescent="0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2.75" x14ac:dyDescent="0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2.75" x14ac:dyDescent="0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2.75" x14ac:dyDescent="0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2.75" x14ac:dyDescent="0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2.75" x14ac:dyDescent="0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2.75" x14ac:dyDescent="0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2.75" x14ac:dyDescent="0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2.75" x14ac:dyDescent="0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2.75" x14ac:dyDescent="0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2.75" x14ac:dyDescent="0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2.75" x14ac:dyDescent="0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2.75" x14ac:dyDescent="0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2.75" x14ac:dyDescent="0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2.75" x14ac:dyDescent="0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2.75" x14ac:dyDescent="0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2.75" x14ac:dyDescent="0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2.75" x14ac:dyDescent="0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2.75" x14ac:dyDescent="0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2.75" x14ac:dyDescent="0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2.75" x14ac:dyDescent="0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2.75" x14ac:dyDescent="0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2.75" x14ac:dyDescent="0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2.75" x14ac:dyDescent="0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2.75" x14ac:dyDescent="0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2.75" x14ac:dyDescent="0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2.75" x14ac:dyDescent="0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2.75" x14ac:dyDescent="0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2.75" x14ac:dyDescent="0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2.75" x14ac:dyDescent="0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2.75" x14ac:dyDescent="0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2.75" x14ac:dyDescent="0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2.75" x14ac:dyDescent="0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2.75" x14ac:dyDescent="0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2.75" x14ac:dyDescent="0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2.75" x14ac:dyDescent="0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2.75" x14ac:dyDescent="0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2.75" x14ac:dyDescent="0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2.75" x14ac:dyDescent="0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2.75" x14ac:dyDescent="0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2.75" x14ac:dyDescent="0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2.75" x14ac:dyDescent="0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2.75" x14ac:dyDescent="0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2.75" x14ac:dyDescent="0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2.75" x14ac:dyDescent="0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2.75" x14ac:dyDescent="0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2.75" x14ac:dyDescent="0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2.75" x14ac:dyDescent="0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2.75" x14ac:dyDescent="0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2.75" x14ac:dyDescent="0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2.75" x14ac:dyDescent="0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2.75" x14ac:dyDescent="0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2.75" x14ac:dyDescent="0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2.75" x14ac:dyDescent="0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2.75" x14ac:dyDescent="0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2.75" x14ac:dyDescent="0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2.75" x14ac:dyDescent="0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2.75" x14ac:dyDescent="0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2.75" x14ac:dyDescent="0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2.75" x14ac:dyDescent="0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2.75" x14ac:dyDescent="0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2.75" x14ac:dyDescent="0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2.75" x14ac:dyDescent="0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2.75" x14ac:dyDescent="0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2.75" x14ac:dyDescent="0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2.75" x14ac:dyDescent="0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2.75" x14ac:dyDescent="0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2.75" x14ac:dyDescent="0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2.75" x14ac:dyDescent="0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2.75" x14ac:dyDescent="0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2.75" x14ac:dyDescent="0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2.75" x14ac:dyDescent="0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2.75" x14ac:dyDescent="0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2.75" x14ac:dyDescent="0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2.75" x14ac:dyDescent="0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2.75" x14ac:dyDescent="0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2.75" x14ac:dyDescent="0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2.75" x14ac:dyDescent="0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2.75" x14ac:dyDescent="0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2.75" x14ac:dyDescent="0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2.75" x14ac:dyDescent="0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2.75" x14ac:dyDescent="0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2.75" x14ac:dyDescent="0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2.75" x14ac:dyDescent="0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2.75" x14ac:dyDescent="0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2.75" x14ac:dyDescent="0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2.75" x14ac:dyDescent="0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2.75" x14ac:dyDescent="0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2.75" x14ac:dyDescent="0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2.75" x14ac:dyDescent="0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2.75" x14ac:dyDescent="0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2.75" x14ac:dyDescent="0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2.75" x14ac:dyDescent="0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2.75" x14ac:dyDescent="0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2.75" x14ac:dyDescent="0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2.75" x14ac:dyDescent="0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2.75" x14ac:dyDescent="0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2.75" x14ac:dyDescent="0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2.75" x14ac:dyDescent="0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2.75" x14ac:dyDescent="0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2.75" x14ac:dyDescent="0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2.75" x14ac:dyDescent="0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2.75" x14ac:dyDescent="0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2.75" x14ac:dyDescent="0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2.75" x14ac:dyDescent="0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2.75" x14ac:dyDescent="0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2.75" x14ac:dyDescent="0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2.75" x14ac:dyDescent="0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2.75" x14ac:dyDescent="0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2.75" x14ac:dyDescent="0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2.75" x14ac:dyDescent="0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2.75" x14ac:dyDescent="0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2.75" x14ac:dyDescent="0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2.75" x14ac:dyDescent="0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2.75" x14ac:dyDescent="0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2.75" x14ac:dyDescent="0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2.75" x14ac:dyDescent="0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2.75" x14ac:dyDescent="0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2.75" x14ac:dyDescent="0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2.75" x14ac:dyDescent="0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2.75" x14ac:dyDescent="0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2.75" x14ac:dyDescent="0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2.75" x14ac:dyDescent="0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2.75" x14ac:dyDescent="0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2.75" x14ac:dyDescent="0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2.75" x14ac:dyDescent="0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2.75" x14ac:dyDescent="0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2.75" x14ac:dyDescent="0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2.75" x14ac:dyDescent="0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2.75" x14ac:dyDescent="0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2.75" x14ac:dyDescent="0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2.75" x14ac:dyDescent="0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2.75" x14ac:dyDescent="0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2.75" x14ac:dyDescent="0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2.75" x14ac:dyDescent="0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2.75" x14ac:dyDescent="0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2.75" x14ac:dyDescent="0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2.75" x14ac:dyDescent="0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2.75" x14ac:dyDescent="0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2.75" x14ac:dyDescent="0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2.75" x14ac:dyDescent="0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2.75" x14ac:dyDescent="0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2.75" x14ac:dyDescent="0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2.75" x14ac:dyDescent="0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2.75" x14ac:dyDescent="0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2.75" x14ac:dyDescent="0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2.75" x14ac:dyDescent="0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2.75" x14ac:dyDescent="0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2.75" x14ac:dyDescent="0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2.75" x14ac:dyDescent="0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2.75" x14ac:dyDescent="0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2.75" x14ac:dyDescent="0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2.75" x14ac:dyDescent="0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2.75" x14ac:dyDescent="0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2.75" x14ac:dyDescent="0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2.75" x14ac:dyDescent="0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2.75" x14ac:dyDescent="0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2.75" x14ac:dyDescent="0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2.75" x14ac:dyDescent="0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2.75" x14ac:dyDescent="0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2.75" x14ac:dyDescent="0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2.75" x14ac:dyDescent="0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2.75" x14ac:dyDescent="0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2.75" x14ac:dyDescent="0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2.75" x14ac:dyDescent="0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2.75" x14ac:dyDescent="0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2.75" x14ac:dyDescent="0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2.75" x14ac:dyDescent="0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2.75" x14ac:dyDescent="0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2.75" x14ac:dyDescent="0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2.75" x14ac:dyDescent="0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2.75" x14ac:dyDescent="0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2.75" x14ac:dyDescent="0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2.75" x14ac:dyDescent="0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2.75" x14ac:dyDescent="0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2.75" x14ac:dyDescent="0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2.75" x14ac:dyDescent="0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2.75" x14ac:dyDescent="0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2.75" x14ac:dyDescent="0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2.75" x14ac:dyDescent="0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2.75" x14ac:dyDescent="0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2.75" x14ac:dyDescent="0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2.75" x14ac:dyDescent="0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2.75" x14ac:dyDescent="0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2.75" x14ac:dyDescent="0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2.75" x14ac:dyDescent="0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2.75" x14ac:dyDescent="0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2.75" x14ac:dyDescent="0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2.75" x14ac:dyDescent="0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2.75" x14ac:dyDescent="0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2.75" x14ac:dyDescent="0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2.75" x14ac:dyDescent="0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2.75" x14ac:dyDescent="0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2.75" x14ac:dyDescent="0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2.75" x14ac:dyDescent="0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2.75" x14ac:dyDescent="0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2.75" x14ac:dyDescent="0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2.75" x14ac:dyDescent="0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2.75" x14ac:dyDescent="0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2.75" x14ac:dyDescent="0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2.75" x14ac:dyDescent="0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2.75" x14ac:dyDescent="0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2.75" x14ac:dyDescent="0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2.75" x14ac:dyDescent="0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2.75" x14ac:dyDescent="0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2.75" x14ac:dyDescent="0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2.75" x14ac:dyDescent="0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2.75" x14ac:dyDescent="0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2.75" x14ac:dyDescent="0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2.75" x14ac:dyDescent="0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2.75" x14ac:dyDescent="0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2.75" x14ac:dyDescent="0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2.75" x14ac:dyDescent="0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2.75" x14ac:dyDescent="0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2.75" x14ac:dyDescent="0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2.75" x14ac:dyDescent="0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2.75" x14ac:dyDescent="0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2.75" x14ac:dyDescent="0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2.75" x14ac:dyDescent="0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2.75" x14ac:dyDescent="0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2.75" x14ac:dyDescent="0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2.75" x14ac:dyDescent="0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2.75" x14ac:dyDescent="0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2.75" x14ac:dyDescent="0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2.75" x14ac:dyDescent="0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2.75" x14ac:dyDescent="0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2.75" x14ac:dyDescent="0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2.75" x14ac:dyDescent="0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2.75" x14ac:dyDescent="0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2.75" x14ac:dyDescent="0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2.75" x14ac:dyDescent="0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2.75" x14ac:dyDescent="0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2.75" x14ac:dyDescent="0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2.75" x14ac:dyDescent="0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2.75" x14ac:dyDescent="0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2.75" x14ac:dyDescent="0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2.75" x14ac:dyDescent="0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2.75" x14ac:dyDescent="0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2.75" x14ac:dyDescent="0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2.75" x14ac:dyDescent="0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2.75" x14ac:dyDescent="0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2.75" x14ac:dyDescent="0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2.75" x14ac:dyDescent="0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2.75" x14ac:dyDescent="0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2.75" x14ac:dyDescent="0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2.75" x14ac:dyDescent="0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2.75" x14ac:dyDescent="0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2.75" x14ac:dyDescent="0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2.75" x14ac:dyDescent="0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2.75" x14ac:dyDescent="0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2.75" x14ac:dyDescent="0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2.75" x14ac:dyDescent="0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2.75" x14ac:dyDescent="0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2.75" x14ac:dyDescent="0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2.75" x14ac:dyDescent="0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2.75" x14ac:dyDescent="0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2.75" x14ac:dyDescent="0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2.75" x14ac:dyDescent="0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2.75" x14ac:dyDescent="0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2.75" x14ac:dyDescent="0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2.75" x14ac:dyDescent="0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2.75" x14ac:dyDescent="0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2.75" x14ac:dyDescent="0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2.75" x14ac:dyDescent="0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2.75" x14ac:dyDescent="0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2.75" x14ac:dyDescent="0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2.75" x14ac:dyDescent="0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2.75" x14ac:dyDescent="0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2.75" x14ac:dyDescent="0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2.75" x14ac:dyDescent="0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2.75" x14ac:dyDescent="0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2.75" x14ac:dyDescent="0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2.75" x14ac:dyDescent="0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2.75" x14ac:dyDescent="0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2.75" x14ac:dyDescent="0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2.75" x14ac:dyDescent="0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2.75" x14ac:dyDescent="0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2.75" x14ac:dyDescent="0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2.75" x14ac:dyDescent="0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2.75" x14ac:dyDescent="0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2.75" x14ac:dyDescent="0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2.75" x14ac:dyDescent="0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2.75" x14ac:dyDescent="0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2.75" x14ac:dyDescent="0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2.75" x14ac:dyDescent="0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2.75" x14ac:dyDescent="0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2.75" x14ac:dyDescent="0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2.75" x14ac:dyDescent="0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2.75" x14ac:dyDescent="0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2.75" x14ac:dyDescent="0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2.75" x14ac:dyDescent="0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2.75" x14ac:dyDescent="0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2.75" x14ac:dyDescent="0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2.75" x14ac:dyDescent="0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2.75" x14ac:dyDescent="0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2.75" x14ac:dyDescent="0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2.75" x14ac:dyDescent="0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2.75" x14ac:dyDescent="0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2.75" x14ac:dyDescent="0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2.75" x14ac:dyDescent="0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2.75" x14ac:dyDescent="0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2.75" x14ac:dyDescent="0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2.75" x14ac:dyDescent="0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2.75" x14ac:dyDescent="0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2.75" x14ac:dyDescent="0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2.75" x14ac:dyDescent="0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2.75" x14ac:dyDescent="0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2.75" x14ac:dyDescent="0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2.75" x14ac:dyDescent="0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2.75" x14ac:dyDescent="0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2.75" x14ac:dyDescent="0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2.75" x14ac:dyDescent="0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2.75" x14ac:dyDescent="0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2.75" x14ac:dyDescent="0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2.75" x14ac:dyDescent="0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2.75" x14ac:dyDescent="0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2.75" x14ac:dyDescent="0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2.75" x14ac:dyDescent="0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2.75" x14ac:dyDescent="0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2.75" x14ac:dyDescent="0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2.75" x14ac:dyDescent="0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2.75" x14ac:dyDescent="0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2.75" x14ac:dyDescent="0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2.75" x14ac:dyDescent="0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2.75" x14ac:dyDescent="0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2.75" x14ac:dyDescent="0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2.75" x14ac:dyDescent="0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2.75" x14ac:dyDescent="0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2.75" x14ac:dyDescent="0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2.75" x14ac:dyDescent="0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2.75" x14ac:dyDescent="0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2.75" x14ac:dyDescent="0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2.75" x14ac:dyDescent="0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2.75" x14ac:dyDescent="0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2.75" x14ac:dyDescent="0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2.75" x14ac:dyDescent="0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2.75" x14ac:dyDescent="0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2.75" x14ac:dyDescent="0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2.75" x14ac:dyDescent="0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2.75" x14ac:dyDescent="0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2.75" x14ac:dyDescent="0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2.75" x14ac:dyDescent="0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2.75" x14ac:dyDescent="0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2.75" x14ac:dyDescent="0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2.75" x14ac:dyDescent="0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2.75" x14ac:dyDescent="0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2.75" x14ac:dyDescent="0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2.75" x14ac:dyDescent="0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2.75" x14ac:dyDescent="0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2.75" x14ac:dyDescent="0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2.75" x14ac:dyDescent="0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2.75" x14ac:dyDescent="0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2.75" x14ac:dyDescent="0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2.75" x14ac:dyDescent="0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2.75" x14ac:dyDescent="0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2.75" x14ac:dyDescent="0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2.75" x14ac:dyDescent="0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2.75" x14ac:dyDescent="0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2.75" x14ac:dyDescent="0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2.75" x14ac:dyDescent="0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2.75" x14ac:dyDescent="0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2.75" x14ac:dyDescent="0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2.75" x14ac:dyDescent="0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2.75" x14ac:dyDescent="0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2.75" x14ac:dyDescent="0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2.75" x14ac:dyDescent="0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2.75" x14ac:dyDescent="0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2.75" x14ac:dyDescent="0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2.75" x14ac:dyDescent="0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2.75" x14ac:dyDescent="0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2.75" x14ac:dyDescent="0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2.75" x14ac:dyDescent="0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2.75" x14ac:dyDescent="0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2.75" x14ac:dyDescent="0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2.75" x14ac:dyDescent="0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2.75" x14ac:dyDescent="0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2.75" x14ac:dyDescent="0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2.75" x14ac:dyDescent="0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2.75" x14ac:dyDescent="0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2.75" x14ac:dyDescent="0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2.75" x14ac:dyDescent="0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2.75" x14ac:dyDescent="0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2.75" x14ac:dyDescent="0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2.75" x14ac:dyDescent="0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2.75" x14ac:dyDescent="0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2.75" x14ac:dyDescent="0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2.75" x14ac:dyDescent="0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2.75" x14ac:dyDescent="0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2.75" x14ac:dyDescent="0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2.75" x14ac:dyDescent="0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2.75" x14ac:dyDescent="0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2.75" x14ac:dyDescent="0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2.75" x14ac:dyDescent="0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2.75" x14ac:dyDescent="0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2.75" x14ac:dyDescent="0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2.75" x14ac:dyDescent="0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2.75" x14ac:dyDescent="0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2.75" x14ac:dyDescent="0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2.75" x14ac:dyDescent="0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2.75" x14ac:dyDescent="0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2.75" x14ac:dyDescent="0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2.75" x14ac:dyDescent="0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2.75" x14ac:dyDescent="0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2.75" x14ac:dyDescent="0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2.75" x14ac:dyDescent="0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2.75" x14ac:dyDescent="0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2.75" x14ac:dyDescent="0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2.75" x14ac:dyDescent="0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2.75" x14ac:dyDescent="0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2.75" x14ac:dyDescent="0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2.75" x14ac:dyDescent="0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2.75" x14ac:dyDescent="0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2.75" x14ac:dyDescent="0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2.75" x14ac:dyDescent="0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2.75" x14ac:dyDescent="0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2.75" x14ac:dyDescent="0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2.75" x14ac:dyDescent="0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2.75" x14ac:dyDescent="0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2.75" x14ac:dyDescent="0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2.75" x14ac:dyDescent="0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2.75" x14ac:dyDescent="0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2.75" x14ac:dyDescent="0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2.75" x14ac:dyDescent="0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2.75" x14ac:dyDescent="0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2.75" x14ac:dyDescent="0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2.75" x14ac:dyDescent="0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2.75" x14ac:dyDescent="0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2.75" x14ac:dyDescent="0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2.75" x14ac:dyDescent="0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2.75" x14ac:dyDescent="0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2.75" x14ac:dyDescent="0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2.75" x14ac:dyDescent="0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2.75" x14ac:dyDescent="0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2.75" x14ac:dyDescent="0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2.75" x14ac:dyDescent="0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2.75" x14ac:dyDescent="0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2.75" x14ac:dyDescent="0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2.75" x14ac:dyDescent="0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2.75" x14ac:dyDescent="0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2.75" x14ac:dyDescent="0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2.75" x14ac:dyDescent="0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2.75" x14ac:dyDescent="0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2.75" x14ac:dyDescent="0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2.75" x14ac:dyDescent="0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2.75" x14ac:dyDescent="0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2.75" x14ac:dyDescent="0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2.75" x14ac:dyDescent="0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2.75" x14ac:dyDescent="0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2.75" x14ac:dyDescent="0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2.75" x14ac:dyDescent="0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2.75" x14ac:dyDescent="0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2.75" x14ac:dyDescent="0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2.75" x14ac:dyDescent="0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2.75" x14ac:dyDescent="0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2.75" x14ac:dyDescent="0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2.75" x14ac:dyDescent="0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2.75" x14ac:dyDescent="0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2.75" x14ac:dyDescent="0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2.75" x14ac:dyDescent="0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2.75" x14ac:dyDescent="0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2.75" x14ac:dyDescent="0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2.75" x14ac:dyDescent="0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2.75" x14ac:dyDescent="0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2.75" x14ac:dyDescent="0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2.75" x14ac:dyDescent="0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2.75" x14ac:dyDescent="0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2.75" x14ac:dyDescent="0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2.75" x14ac:dyDescent="0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2.75" x14ac:dyDescent="0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2.75" x14ac:dyDescent="0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2.75" x14ac:dyDescent="0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2.75" x14ac:dyDescent="0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2.75" x14ac:dyDescent="0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2.75" x14ac:dyDescent="0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2.75" x14ac:dyDescent="0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2.75" x14ac:dyDescent="0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2.75" x14ac:dyDescent="0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2.75" x14ac:dyDescent="0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2.75" x14ac:dyDescent="0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2.75" x14ac:dyDescent="0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2.75" x14ac:dyDescent="0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2.75" x14ac:dyDescent="0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2.75" x14ac:dyDescent="0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2.75" x14ac:dyDescent="0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2.75" x14ac:dyDescent="0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2.75" x14ac:dyDescent="0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2.75" x14ac:dyDescent="0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2.75" x14ac:dyDescent="0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2.75" x14ac:dyDescent="0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2.75" x14ac:dyDescent="0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2.75" x14ac:dyDescent="0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2.75" x14ac:dyDescent="0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2.75" x14ac:dyDescent="0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2.75" x14ac:dyDescent="0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2.75" x14ac:dyDescent="0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2.75" x14ac:dyDescent="0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2.75" x14ac:dyDescent="0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2.75" x14ac:dyDescent="0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2.75" x14ac:dyDescent="0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2.75" x14ac:dyDescent="0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2.75" x14ac:dyDescent="0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2.75" x14ac:dyDescent="0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2.75" x14ac:dyDescent="0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2.75" x14ac:dyDescent="0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2.75" x14ac:dyDescent="0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2.75" x14ac:dyDescent="0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2.75" x14ac:dyDescent="0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2.75" x14ac:dyDescent="0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2.75" x14ac:dyDescent="0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2.75" x14ac:dyDescent="0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2.75" x14ac:dyDescent="0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2.75" x14ac:dyDescent="0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2.75" x14ac:dyDescent="0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2.75" x14ac:dyDescent="0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2.75" x14ac:dyDescent="0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2.75" x14ac:dyDescent="0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2.75" x14ac:dyDescent="0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2.75" x14ac:dyDescent="0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2.75" x14ac:dyDescent="0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2.75" x14ac:dyDescent="0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2.75" x14ac:dyDescent="0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2.75" x14ac:dyDescent="0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2.75" x14ac:dyDescent="0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2.75" x14ac:dyDescent="0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2.75" x14ac:dyDescent="0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2.75" x14ac:dyDescent="0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2.75" x14ac:dyDescent="0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2.75" x14ac:dyDescent="0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2.75" x14ac:dyDescent="0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2.75" x14ac:dyDescent="0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2.75" x14ac:dyDescent="0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2.75" x14ac:dyDescent="0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2.75" x14ac:dyDescent="0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2.75" x14ac:dyDescent="0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2.75" x14ac:dyDescent="0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2.75" x14ac:dyDescent="0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2.75" x14ac:dyDescent="0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2.75" x14ac:dyDescent="0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2.75" x14ac:dyDescent="0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2.75" x14ac:dyDescent="0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2.75" x14ac:dyDescent="0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2.75" x14ac:dyDescent="0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2.75" x14ac:dyDescent="0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2.75" x14ac:dyDescent="0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2.75" x14ac:dyDescent="0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2.75" x14ac:dyDescent="0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2.75" x14ac:dyDescent="0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2.75" x14ac:dyDescent="0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2.75" x14ac:dyDescent="0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2.75" x14ac:dyDescent="0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2.75" x14ac:dyDescent="0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2.75" x14ac:dyDescent="0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2.75" x14ac:dyDescent="0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2.75" x14ac:dyDescent="0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2.75" x14ac:dyDescent="0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2.75" x14ac:dyDescent="0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2.75" x14ac:dyDescent="0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2.75" x14ac:dyDescent="0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2.75" x14ac:dyDescent="0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2.75" x14ac:dyDescent="0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2.75" x14ac:dyDescent="0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2.75" x14ac:dyDescent="0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2.75" x14ac:dyDescent="0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2.75" x14ac:dyDescent="0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2.75" x14ac:dyDescent="0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2.75" x14ac:dyDescent="0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2.75" x14ac:dyDescent="0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2.75" x14ac:dyDescent="0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2.75" x14ac:dyDescent="0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2.75" x14ac:dyDescent="0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2.75" x14ac:dyDescent="0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2.75" x14ac:dyDescent="0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2.75" x14ac:dyDescent="0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2.75" x14ac:dyDescent="0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2.75" x14ac:dyDescent="0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2.75" x14ac:dyDescent="0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2.75" x14ac:dyDescent="0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2.75" x14ac:dyDescent="0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2.75" x14ac:dyDescent="0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2.75" x14ac:dyDescent="0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2.75" x14ac:dyDescent="0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2.75" x14ac:dyDescent="0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2.75" x14ac:dyDescent="0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2.75" x14ac:dyDescent="0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2.75" x14ac:dyDescent="0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2.75" x14ac:dyDescent="0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2.75" x14ac:dyDescent="0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2.75" x14ac:dyDescent="0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2.75" x14ac:dyDescent="0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2.75" x14ac:dyDescent="0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2.75" x14ac:dyDescent="0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2.75" x14ac:dyDescent="0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2.75" x14ac:dyDescent="0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2.75" x14ac:dyDescent="0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2.75" x14ac:dyDescent="0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2.75" x14ac:dyDescent="0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2.75" x14ac:dyDescent="0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2.75" x14ac:dyDescent="0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2.75" x14ac:dyDescent="0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2.75" x14ac:dyDescent="0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2.75" x14ac:dyDescent="0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2.75" x14ac:dyDescent="0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2.75" x14ac:dyDescent="0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2.75" x14ac:dyDescent="0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2.75" x14ac:dyDescent="0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2.75" x14ac:dyDescent="0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2.75" x14ac:dyDescent="0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2.75" x14ac:dyDescent="0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2.75" x14ac:dyDescent="0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2.75" x14ac:dyDescent="0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2.75" x14ac:dyDescent="0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2.75" x14ac:dyDescent="0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2.75" x14ac:dyDescent="0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2.75" x14ac:dyDescent="0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2.75" x14ac:dyDescent="0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2.75" x14ac:dyDescent="0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2.75" x14ac:dyDescent="0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2.75" x14ac:dyDescent="0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2.75" x14ac:dyDescent="0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2.75" x14ac:dyDescent="0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2.75" x14ac:dyDescent="0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2.75" x14ac:dyDescent="0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2.75" x14ac:dyDescent="0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2.75" x14ac:dyDescent="0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2.75" x14ac:dyDescent="0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2.75" x14ac:dyDescent="0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2.75" x14ac:dyDescent="0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2.75" x14ac:dyDescent="0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2.75" x14ac:dyDescent="0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2.75" x14ac:dyDescent="0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2.75" x14ac:dyDescent="0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2.75" x14ac:dyDescent="0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2.75" x14ac:dyDescent="0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2.75" x14ac:dyDescent="0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2.75" x14ac:dyDescent="0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2.75" x14ac:dyDescent="0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2.75" x14ac:dyDescent="0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2.75" x14ac:dyDescent="0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2.75" x14ac:dyDescent="0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2.75" x14ac:dyDescent="0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2.75" x14ac:dyDescent="0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2.75" x14ac:dyDescent="0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2.75" x14ac:dyDescent="0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2.75" x14ac:dyDescent="0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2.75" x14ac:dyDescent="0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2.75" x14ac:dyDescent="0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2.75" x14ac:dyDescent="0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2.75" x14ac:dyDescent="0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2.75" x14ac:dyDescent="0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2.75" x14ac:dyDescent="0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2.75" x14ac:dyDescent="0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2.75" x14ac:dyDescent="0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2.75" x14ac:dyDescent="0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2.75" x14ac:dyDescent="0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2.75" x14ac:dyDescent="0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2.75" x14ac:dyDescent="0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2.75" x14ac:dyDescent="0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2.75" x14ac:dyDescent="0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2.75" x14ac:dyDescent="0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2.75" x14ac:dyDescent="0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2.75" x14ac:dyDescent="0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2.75" x14ac:dyDescent="0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2.75" x14ac:dyDescent="0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2.75" x14ac:dyDescent="0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2.75" x14ac:dyDescent="0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2.75" x14ac:dyDescent="0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2.75" x14ac:dyDescent="0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2.75" x14ac:dyDescent="0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2.75" x14ac:dyDescent="0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2.75" x14ac:dyDescent="0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2.75" x14ac:dyDescent="0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2.75" x14ac:dyDescent="0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2.75" x14ac:dyDescent="0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2.75" x14ac:dyDescent="0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2.75" x14ac:dyDescent="0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2.75" x14ac:dyDescent="0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2.75" x14ac:dyDescent="0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2.75" x14ac:dyDescent="0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2.75" x14ac:dyDescent="0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2.75" x14ac:dyDescent="0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2.75" x14ac:dyDescent="0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2.75" x14ac:dyDescent="0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2.75" x14ac:dyDescent="0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2.75" x14ac:dyDescent="0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2.75" x14ac:dyDescent="0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2.75" x14ac:dyDescent="0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2.75" x14ac:dyDescent="0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2.75" x14ac:dyDescent="0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2.75" x14ac:dyDescent="0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2.75" x14ac:dyDescent="0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2.75" x14ac:dyDescent="0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2.75" x14ac:dyDescent="0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2.75" x14ac:dyDescent="0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2.75" x14ac:dyDescent="0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2.75" x14ac:dyDescent="0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2.75" x14ac:dyDescent="0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2.75" x14ac:dyDescent="0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2.75" x14ac:dyDescent="0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2.75" x14ac:dyDescent="0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2.75" x14ac:dyDescent="0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2.75" x14ac:dyDescent="0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2.75" x14ac:dyDescent="0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2.75" x14ac:dyDescent="0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2.75" x14ac:dyDescent="0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2.75" x14ac:dyDescent="0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2.75" x14ac:dyDescent="0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2.75" x14ac:dyDescent="0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2.75" x14ac:dyDescent="0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2.75" x14ac:dyDescent="0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2.75" x14ac:dyDescent="0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2.75" x14ac:dyDescent="0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2.75" x14ac:dyDescent="0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2.75" x14ac:dyDescent="0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2.75" x14ac:dyDescent="0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2.75" x14ac:dyDescent="0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2.75" x14ac:dyDescent="0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2.75" x14ac:dyDescent="0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2.75" x14ac:dyDescent="0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2.75" x14ac:dyDescent="0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2.75" x14ac:dyDescent="0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2.75" x14ac:dyDescent="0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2.75" x14ac:dyDescent="0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2.75" x14ac:dyDescent="0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2.75" x14ac:dyDescent="0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2.75" x14ac:dyDescent="0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2.75" x14ac:dyDescent="0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2.75" x14ac:dyDescent="0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2.75" x14ac:dyDescent="0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2.75" x14ac:dyDescent="0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2.75" x14ac:dyDescent="0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2.75" x14ac:dyDescent="0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2.75" x14ac:dyDescent="0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2.75" x14ac:dyDescent="0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2.75" x14ac:dyDescent="0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2.75" x14ac:dyDescent="0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2.75" x14ac:dyDescent="0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2.75" x14ac:dyDescent="0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2.75" x14ac:dyDescent="0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2.75" x14ac:dyDescent="0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2.75" x14ac:dyDescent="0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2.75" x14ac:dyDescent="0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2.75" x14ac:dyDescent="0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2.75" x14ac:dyDescent="0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2.75" x14ac:dyDescent="0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2.75" x14ac:dyDescent="0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2.75" x14ac:dyDescent="0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2.75" x14ac:dyDescent="0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2.75" x14ac:dyDescent="0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2.75" x14ac:dyDescent="0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2.75" x14ac:dyDescent="0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2.75" x14ac:dyDescent="0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2.75" x14ac:dyDescent="0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2.75" x14ac:dyDescent="0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2.75" x14ac:dyDescent="0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2.75" x14ac:dyDescent="0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2.75" x14ac:dyDescent="0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2.75" x14ac:dyDescent="0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2.75" x14ac:dyDescent="0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2.75" x14ac:dyDescent="0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2.75" x14ac:dyDescent="0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2.75" x14ac:dyDescent="0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2.75" x14ac:dyDescent="0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2.75" x14ac:dyDescent="0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2.75" x14ac:dyDescent="0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2.75" x14ac:dyDescent="0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2.75" x14ac:dyDescent="0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2.75" x14ac:dyDescent="0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2.75" x14ac:dyDescent="0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2.75" x14ac:dyDescent="0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2.75" x14ac:dyDescent="0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2.75" x14ac:dyDescent="0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2.75" x14ac:dyDescent="0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2.75" x14ac:dyDescent="0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2.75" x14ac:dyDescent="0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2.75" x14ac:dyDescent="0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2.75" x14ac:dyDescent="0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2.75" x14ac:dyDescent="0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2.75" x14ac:dyDescent="0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2.75" x14ac:dyDescent="0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2.75" x14ac:dyDescent="0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2.75" x14ac:dyDescent="0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2.75" x14ac:dyDescent="0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2.75" x14ac:dyDescent="0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2.75" x14ac:dyDescent="0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2.75" x14ac:dyDescent="0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2.75" x14ac:dyDescent="0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2.75" x14ac:dyDescent="0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2.75" x14ac:dyDescent="0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2.75" x14ac:dyDescent="0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2.75" x14ac:dyDescent="0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2.75" x14ac:dyDescent="0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2.75" x14ac:dyDescent="0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2.75" x14ac:dyDescent="0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2.75" x14ac:dyDescent="0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2.75" x14ac:dyDescent="0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2.75" x14ac:dyDescent="0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2.75" x14ac:dyDescent="0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2.75" x14ac:dyDescent="0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2.75" x14ac:dyDescent="0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2.75" x14ac:dyDescent="0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2.75" x14ac:dyDescent="0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2.75" x14ac:dyDescent="0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2.75" x14ac:dyDescent="0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2.75" x14ac:dyDescent="0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2.75" x14ac:dyDescent="0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2.75" x14ac:dyDescent="0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2.75" x14ac:dyDescent="0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2.75" x14ac:dyDescent="0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2.75" x14ac:dyDescent="0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2.75" x14ac:dyDescent="0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2.75" x14ac:dyDescent="0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2.75" x14ac:dyDescent="0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2.75" x14ac:dyDescent="0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2.75" x14ac:dyDescent="0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2.75" x14ac:dyDescent="0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2.75" x14ac:dyDescent="0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2.75" x14ac:dyDescent="0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2.75" x14ac:dyDescent="0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2.75" x14ac:dyDescent="0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2.75" x14ac:dyDescent="0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2.75" x14ac:dyDescent="0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2.75" x14ac:dyDescent="0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2.75" x14ac:dyDescent="0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2.75" x14ac:dyDescent="0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2.75" x14ac:dyDescent="0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2.75" x14ac:dyDescent="0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2.75" x14ac:dyDescent="0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2.75" x14ac:dyDescent="0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2.75" x14ac:dyDescent="0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2.75" x14ac:dyDescent="0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2.75" x14ac:dyDescent="0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2.75" x14ac:dyDescent="0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2.75" x14ac:dyDescent="0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2.75" x14ac:dyDescent="0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2.75" x14ac:dyDescent="0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2.75" x14ac:dyDescent="0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2.75" x14ac:dyDescent="0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2.75" x14ac:dyDescent="0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2.75" x14ac:dyDescent="0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2.75" x14ac:dyDescent="0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2.75" x14ac:dyDescent="0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2.75" x14ac:dyDescent="0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2.75" x14ac:dyDescent="0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2.75" x14ac:dyDescent="0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2.75" x14ac:dyDescent="0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2.75" x14ac:dyDescent="0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2.75" x14ac:dyDescent="0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2.75" x14ac:dyDescent="0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2.75" x14ac:dyDescent="0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2.75" x14ac:dyDescent="0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2.75" x14ac:dyDescent="0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2.75" x14ac:dyDescent="0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2.75" x14ac:dyDescent="0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2.75" x14ac:dyDescent="0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2.75" x14ac:dyDescent="0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2.75" x14ac:dyDescent="0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2.75" x14ac:dyDescent="0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2.75" x14ac:dyDescent="0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2.75" x14ac:dyDescent="0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2.75" x14ac:dyDescent="0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2.75" x14ac:dyDescent="0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2.75" x14ac:dyDescent="0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2.75" x14ac:dyDescent="0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2.75" x14ac:dyDescent="0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2.75" x14ac:dyDescent="0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2.75" x14ac:dyDescent="0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2.75" x14ac:dyDescent="0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2.75" x14ac:dyDescent="0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2.75" x14ac:dyDescent="0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2.75" x14ac:dyDescent="0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2.75" x14ac:dyDescent="0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2.75" x14ac:dyDescent="0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2.75" x14ac:dyDescent="0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2.75" x14ac:dyDescent="0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2.75" x14ac:dyDescent="0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2.75" x14ac:dyDescent="0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2.75" x14ac:dyDescent="0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2.75" x14ac:dyDescent="0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2.75" x14ac:dyDescent="0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2.75" x14ac:dyDescent="0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2.75" x14ac:dyDescent="0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2.75" x14ac:dyDescent="0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2.75" x14ac:dyDescent="0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2.75" x14ac:dyDescent="0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2.75" x14ac:dyDescent="0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2.75" x14ac:dyDescent="0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2.75" x14ac:dyDescent="0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2.75" x14ac:dyDescent="0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2.75" x14ac:dyDescent="0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2.75" x14ac:dyDescent="0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2.75" x14ac:dyDescent="0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2.75" x14ac:dyDescent="0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2.75" x14ac:dyDescent="0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2.75" x14ac:dyDescent="0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2.75" x14ac:dyDescent="0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2.75" x14ac:dyDescent="0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2.75" x14ac:dyDescent="0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2.75" x14ac:dyDescent="0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2.75" x14ac:dyDescent="0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2.75" x14ac:dyDescent="0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2.75" x14ac:dyDescent="0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2.75" x14ac:dyDescent="0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2.75" x14ac:dyDescent="0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2.75" x14ac:dyDescent="0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2.75" x14ac:dyDescent="0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2.75" x14ac:dyDescent="0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2.75" x14ac:dyDescent="0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2.75" x14ac:dyDescent="0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2.75" x14ac:dyDescent="0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2.75" x14ac:dyDescent="0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2.75" x14ac:dyDescent="0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2.75" x14ac:dyDescent="0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2.75" x14ac:dyDescent="0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2.75" x14ac:dyDescent="0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2.75" x14ac:dyDescent="0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2.75" x14ac:dyDescent="0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2.75" x14ac:dyDescent="0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2.75" x14ac:dyDescent="0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2.75" x14ac:dyDescent="0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2.75" x14ac:dyDescent="0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2.75" x14ac:dyDescent="0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2.75" x14ac:dyDescent="0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2.75" x14ac:dyDescent="0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2.75" x14ac:dyDescent="0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2.75" x14ac:dyDescent="0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2.75" x14ac:dyDescent="0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2.75" x14ac:dyDescent="0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2.75" x14ac:dyDescent="0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2.75" x14ac:dyDescent="0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2.75" x14ac:dyDescent="0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2.75" x14ac:dyDescent="0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2.75" x14ac:dyDescent="0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2.75" x14ac:dyDescent="0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2.75" x14ac:dyDescent="0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2.75" x14ac:dyDescent="0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2.75" x14ac:dyDescent="0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2.75" x14ac:dyDescent="0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2.75" x14ac:dyDescent="0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2.75" x14ac:dyDescent="0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2.75" x14ac:dyDescent="0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2.75" x14ac:dyDescent="0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2.75" x14ac:dyDescent="0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2.75" x14ac:dyDescent="0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2.75" x14ac:dyDescent="0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2.75" x14ac:dyDescent="0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2.75" x14ac:dyDescent="0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2.75" x14ac:dyDescent="0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2.75" x14ac:dyDescent="0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2.75" x14ac:dyDescent="0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2.75" x14ac:dyDescent="0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2.75" x14ac:dyDescent="0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2.75" x14ac:dyDescent="0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2.75" x14ac:dyDescent="0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2.75" x14ac:dyDescent="0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2.75" x14ac:dyDescent="0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2.75" x14ac:dyDescent="0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2.75" x14ac:dyDescent="0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2.75" x14ac:dyDescent="0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2.75" x14ac:dyDescent="0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2.75" x14ac:dyDescent="0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2.75" x14ac:dyDescent="0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2.75" x14ac:dyDescent="0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2.75" x14ac:dyDescent="0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2.75" x14ac:dyDescent="0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2.75" x14ac:dyDescent="0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2.75" x14ac:dyDescent="0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2.75" x14ac:dyDescent="0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2.75" x14ac:dyDescent="0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2.75" x14ac:dyDescent="0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2.75" x14ac:dyDescent="0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2.75" x14ac:dyDescent="0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2.75" x14ac:dyDescent="0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2.75" x14ac:dyDescent="0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2.75" x14ac:dyDescent="0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2.75" x14ac:dyDescent="0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2.75" x14ac:dyDescent="0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2.75" x14ac:dyDescent="0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2.75" x14ac:dyDescent="0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2.75" x14ac:dyDescent="0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2.75" x14ac:dyDescent="0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2.75" x14ac:dyDescent="0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2.75" x14ac:dyDescent="0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2.75" x14ac:dyDescent="0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2.75" x14ac:dyDescent="0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2.75" x14ac:dyDescent="0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2.75" x14ac:dyDescent="0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2.75" x14ac:dyDescent="0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2.75" x14ac:dyDescent="0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2.75" x14ac:dyDescent="0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2.75" x14ac:dyDescent="0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2.75" x14ac:dyDescent="0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2.75" x14ac:dyDescent="0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2.75" x14ac:dyDescent="0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2.75" x14ac:dyDescent="0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2.75" x14ac:dyDescent="0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2.75" x14ac:dyDescent="0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2.75" x14ac:dyDescent="0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2.75" x14ac:dyDescent="0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2.75" x14ac:dyDescent="0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2.75" x14ac:dyDescent="0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2.75" x14ac:dyDescent="0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2.75" x14ac:dyDescent="0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2.75" x14ac:dyDescent="0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2.75" x14ac:dyDescent="0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2.75" x14ac:dyDescent="0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2.75" x14ac:dyDescent="0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2.75" x14ac:dyDescent="0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2.75" x14ac:dyDescent="0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2.75" x14ac:dyDescent="0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2.75" x14ac:dyDescent="0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2.75" x14ac:dyDescent="0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2.75" x14ac:dyDescent="0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2.75" x14ac:dyDescent="0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2.75" x14ac:dyDescent="0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2.75" x14ac:dyDescent="0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2.75" x14ac:dyDescent="0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2.75" x14ac:dyDescent="0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2.75" x14ac:dyDescent="0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2.75" x14ac:dyDescent="0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2.75" x14ac:dyDescent="0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2.75" x14ac:dyDescent="0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2.75" x14ac:dyDescent="0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2.75" x14ac:dyDescent="0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2.75" x14ac:dyDescent="0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2.75" x14ac:dyDescent="0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2.75" x14ac:dyDescent="0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2.75" x14ac:dyDescent="0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2.75" x14ac:dyDescent="0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2.75" x14ac:dyDescent="0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2.75" x14ac:dyDescent="0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2.75" x14ac:dyDescent="0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2.75" x14ac:dyDescent="0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2.75" x14ac:dyDescent="0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2.75" x14ac:dyDescent="0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2.75" x14ac:dyDescent="0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2.75" x14ac:dyDescent="0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2.75" x14ac:dyDescent="0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2.75" x14ac:dyDescent="0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2.75" x14ac:dyDescent="0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2.75" x14ac:dyDescent="0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2.75" x14ac:dyDescent="0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2.75" x14ac:dyDescent="0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2.75" x14ac:dyDescent="0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2.75" x14ac:dyDescent="0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2.75" x14ac:dyDescent="0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2.75" x14ac:dyDescent="0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2.75" x14ac:dyDescent="0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2.75" x14ac:dyDescent="0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2.75" x14ac:dyDescent="0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2.75" x14ac:dyDescent="0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2.75" x14ac:dyDescent="0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2.75" x14ac:dyDescent="0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2.75" x14ac:dyDescent="0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2.75" x14ac:dyDescent="0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2.75" x14ac:dyDescent="0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2.75" x14ac:dyDescent="0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2.75" x14ac:dyDescent="0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2.75" x14ac:dyDescent="0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2.75" x14ac:dyDescent="0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2.75" x14ac:dyDescent="0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2.75" x14ac:dyDescent="0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2.75" x14ac:dyDescent="0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2.75" x14ac:dyDescent="0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2.75" x14ac:dyDescent="0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2.75" x14ac:dyDescent="0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2.75" x14ac:dyDescent="0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2.75" x14ac:dyDescent="0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2.75" x14ac:dyDescent="0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2.75" x14ac:dyDescent="0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2.75" x14ac:dyDescent="0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2.75" x14ac:dyDescent="0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2.75" x14ac:dyDescent="0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2.75" x14ac:dyDescent="0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2.75" x14ac:dyDescent="0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2.75" x14ac:dyDescent="0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2.75" x14ac:dyDescent="0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2.75" x14ac:dyDescent="0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2.75" x14ac:dyDescent="0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2.75" x14ac:dyDescent="0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2.75" x14ac:dyDescent="0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2.75" x14ac:dyDescent="0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2.75" x14ac:dyDescent="0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2.75" x14ac:dyDescent="0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2.75" x14ac:dyDescent="0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2.75" x14ac:dyDescent="0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2.75" x14ac:dyDescent="0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2.75" x14ac:dyDescent="0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2.75" x14ac:dyDescent="0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2.75" x14ac:dyDescent="0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2.75" x14ac:dyDescent="0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2.75" x14ac:dyDescent="0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2.75" x14ac:dyDescent="0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2.75" x14ac:dyDescent="0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2.75" x14ac:dyDescent="0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2.75" x14ac:dyDescent="0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2.75" x14ac:dyDescent="0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2.75" x14ac:dyDescent="0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2.75" x14ac:dyDescent="0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2.75" x14ac:dyDescent="0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2.75" x14ac:dyDescent="0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2.75" x14ac:dyDescent="0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2.75" x14ac:dyDescent="0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2.75" x14ac:dyDescent="0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2.75" x14ac:dyDescent="0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2.75" x14ac:dyDescent="0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2.75" x14ac:dyDescent="0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2.75" x14ac:dyDescent="0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2.75" x14ac:dyDescent="0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2.75" x14ac:dyDescent="0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2.75" x14ac:dyDescent="0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2.75" x14ac:dyDescent="0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2.75" x14ac:dyDescent="0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2.75" x14ac:dyDescent="0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2.75" x14ac:dyDescent="0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2.75" x14ac:dyDescent="0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2.75" x14ac:dyDescent="0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2.75" x14ac:dyDescent="0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2.75" x14ac:dyDescent="0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2.75" x14ac:dyDescent="0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2.75" x14ac:dyDescent="0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2.75" x14ac:dyDescent="0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2.75" x14ac:dyDescent="0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2.75" x14ac:dyDescent="0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2.75" x14ac:dyDescent="0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2.75" x14ac:dyDescent="0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2.75" x14ac:dyDescent="0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2.75" x14ac:dyDescent="0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2.75" x14ac:dyDescent="0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2.75" x14ac:dyDescent="0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2.75" x14ac:dyDescent="0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2.75" x14ac:dyDescent="0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2.75" x14ac:dyDescent="0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2.75" x14ac:dyDescent="0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2.75" x14ac:dyDescent="0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2.75" x14ac:dyDescent="0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2.75" x14ac:dyDescent="0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2.75" x14ac:dyDescent="0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2.75" x14ac:dyDescent="0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2.75" x14ac:dyDescent="0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2.75" x14ac:dyDescent="0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2.75" x14ac:dyDescent="0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2.75" x14ac:dyDescent="0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2.75" x14ac:dyDescent="0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2.75" x14ac:dyDescent="0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2.75" x14ac:dyDescent="0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2.75" x14ac:dyDescent="0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2.75" x14ac:dyDescent="0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2.75" x14ac:dyDescent="0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2.75" x14ac:dyDescent="0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2.75" x14ac:dyDescent="0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2.75" x14ac:dyDescent="0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2.75" x14ac:dyDescent="0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2.75" x14ac:dyDescent="0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2.75" x14ac:dyDescent="0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2.75" x14ac:dyDescent="0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2.75" x14ac:dyDescent="0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2.75" x14ac:dyDescent="0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2.75" x14ac:dyDescent="0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2.75" x14ac:dyDescent="0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2.75" x14ac:dyDescent="0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2.75" x14ac:dyDescent="0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2.75" x14ac:dyDescent="0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2.75" x14ac:dyDescent="0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2.75" x14ac:dyDescent="0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2.75" x14ac:dyDescent="0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2.75" x14ac:dyDescent="0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2.75" x14ac:dyDescent="0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2.75" x14ac:dyDescent="0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2.75" x14ac:dyDescent="0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2.75" x14ac:dyDescent="0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2.75" x14ac:dyDescent="0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2.75" x14ac:dyDescent="0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2.75" x14ac:dyDescent="0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2.75" x14ac:dyDescent="0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2.75" x14ac:dyDescent="0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2.75" x14ac:dyDescent="0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2.75" x14ac:dyDescent="0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2.75" x14ac:dyDescent="0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2.75" x14ac:dyDescent="0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2.75" x14ac:dyDescent="0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2.75" x14ac:dyDescent="0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2.75" x14ac:dyDescent="0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2.75" x14ac:dyDescent="0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2.75" x14ac:dyDescent="0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2.75" x14ac:dyDescent="0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2.75" x14ac:dyDescent="0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2.75" x14ac:dyDescent="0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2.75" x14ac:dyDescent="0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2.75" x14ac:dyDescent="0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2.75" x14ac:dyDescent="0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2.75" x14ac:dyDescent="0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2.75" x14ac:dyDescent="0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2.75" x14ac:dyDescent="0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2.75" x14ac:dyDescent="0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2.75" x14ac:dyDescent="0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2.75" x14ac:dyDescent="0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2.75" x14ac:dyDescent="0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2.75" x14ac:dyDescent="0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2.75" x14ac:dyDescent="0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2.75" x14ac:dyDescent="0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2.75" x14ac:dyDescent="0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2.75" x14ac:dyDescent="0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2.75" x14ac:dyDescent="0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2.75" x14ac:dyDescent="0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2.75" x14ac:dyDescent="0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2.75" x14ac:dyDescent="0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2.75" x14ac:dyDescent="0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2.75" x14ac:dyDescent="0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2.75" x14ac:dyDescent="0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2.75" x14ac:dyDescent="0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2.75" x14ac:dyDescent="0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2.75" x14ac:dyDescent="0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2.75" x14ac:dyDescent="0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2.75" x14ac:dyDescent="0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2.75" x14ac:dyDescent="0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2.75" x14ac:dyDescent="0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2.75" x14ac:dyDescent="0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2.75" x14ac:dyDescent="0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2.75" x14ac:dyDescent="0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2.75" x14ac:dyDescent="0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2.75" x14ac:dyDescent="0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2.75" x14ac:dyDescent="0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2.75" x14ac:dyDescent="0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2.75" x14ac:dyDescent="0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2.75" x14ac:dyDescent="0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2.75" x14ac:dyDescent="0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2.75" x14ac:dyDescent="0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2.75" x14ac:dyDescent="0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2.75" x14ac:dyDescent="0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2.75" x14ac:dyDescent="0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2.75" x14ac:dyDescent="0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2.75" x14ac:dyDescent="0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2.75" x14ac:dyDescent="0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2.75" x14ac:dyDescent="0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2.75" x14ac:dyDescent="0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2.75" x14ac:dyDescent="0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2.75" x14ac:dyDescent="0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2.75" x14ac:dyDescent="0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2.75" x14ac:dyDescent="0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2.75" x14ac:dyDescent="0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2.75" x14ac:dyDescent="0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2.75" x14ac:dyDescent="0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2.75" x14ac:dyDescent="0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2.75" x14ac:dyDescent="0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2.75" x14ac:dyDescent="0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2.75" x14ac:dyDescent="0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2.75" x14ac:dyDescent="0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2.75" x14ac:dyDescent="0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2.75" x14ac:dyDescent="0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2.75" x14ac:dyDescent="0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2.75" x14ac:dyDescent="0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2.75" x14ac:dyDescent="0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2.75" x14ac:dyDescent="0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2.75" x14ac:dyDescent="0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2.75" x14ac:dyDescent="0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2.75" x14ac:dyDescent="0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2.75" x14ac:dyDescent="0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2.75" x14ac:dyDescent="0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2.75" x14ac:dyDescent="0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2.75" x14ac:dyDescent="0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2.75" x14ac:dyDescent="0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2.75" x14ac:dyDescent="0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2.75" x14ac:dyDescent="0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2.75" x14ac:dyDescent="0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2.75" x14ac:dyDescent="0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2.75" x14ac:dyDescent="0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2.75" x14ac:dyDescent="0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2.75" x14ac:dyDescent="0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2.75" x14ac:dyDescent="0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2.75" x14ac:dyDescent="0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2.75" x14ac:dyDescent="0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2.75" x14ac:dyDescent="0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2.75" x14ac:dyDescent="0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2.75" x14ac:dyDescent="0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2.75" x14ac:dyDescent="0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2.75" x14ac:dyDescent="0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2.75" x14ac:dyDescent="0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2.75" x14ac:dyDescent="0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2.75" x14ac:dyDescent="0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2.75" x14ac:dyDescent="0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2.75" x14ac:dyDescent="0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2.75" x14ac:dyDescent="0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2.75" x14ac:dyDescent="0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2.75" x14ac:dyDescent="0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2.75" x14ac:dyDescent="0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2.75" x14ac:dyDescent="0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2.75" x14ac:dyDescent="0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2.75" x14ac:dyDescent="0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2.75" x14ac:dyDescent="0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2.75" x14ac:dyDescent="0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2.75" x14ac:dyDescent="0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2.75" x14ac:dyDescent="0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2.75" x14ac:dyDescent="0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2.75" x14ac:dyDescent="0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2.75" x14ac:dyDescent="0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2.75" x14ac:dyDescent="0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2.75" x14ac:dyDescent="0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2.75" x14ac:dyDescent="0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2.75" x14ac:dyDescent="0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2.75" x14ac:dyDescent="0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2.75" x14ac:dyDescent="0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2.75" x14ac:dyDescent="0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2.75" x14ac:dyDescent="0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2.75" x14ac:dyDescent="0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2.75" x14ac:dyDescent="0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2.75" x14ac:dyDescent="0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2.75" x14ac:dyDescent="0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2.75" x14ac:dyDescent="0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2.75" x14ac:dyDescent="0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2.75" x14ac:dyDescent="0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2.75" x14ac:dyDescent="0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2.75" x14ac:dyDescent="0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2.75" x14ac:dyDescent="0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2.75" x14ac:dyDescent="0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2.75" x14ac:dyDescent="0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2.75" x14ac:dyDescent="0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2.75" x14ac:dyDescent="0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2.75" x14ac:dyDescent="0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2.75" x14ac:dyDescent="0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2.75" x14ac:dyDescent="0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2.75" x14ac:dyDescent="0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2.75" x14ac:dyDescent="0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2.75" x14ac:dyDescent="0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2.75" x14ac:dyDescent="0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2.75" x14ac:dyDescent="0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2.75" x14ac:dyDescent="0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2.75" x14ac:dyDescent="0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2.75" x14ac:dyDescent="0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2.75" x14ac:dyDescent="0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2.75" x14ac:dyDescent="0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2.75" x14ac:dyDescent="0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2.75" x14ac:dyDescent="0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2.75" x14ac:dyDescent="0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2.75" x14ac:dyDescent="0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2.75" x14ac:dyDescent="0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2.75" x14ac:dyDescent="0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2.75" x14ac:dyDescent="0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2.75" x14ac:dyDescent="0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2.75" x14ac:dyDescent="0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2.75" x14ac:dyDescent="0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2.75" x14ac:dyDescent="0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2.75" x14ac:dyDescent="0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2.75" x14ac:dyDescent="0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2.75" x14ac:dyDescent="0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2.75" x14ac:dyDescent="0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2.75" x14ac:dyDescent="0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2.75" x14ac:dyDescent="0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2.75" x14ac:dyDescent="0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2.75" x14ac:dyDescent="0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2.75" x14ac:dyDescent="0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2.75" x14ac:dyDescent="0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2.75" x14ac:dyDescent="0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2.75" x14ac:dyDescent="0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2.75" x14ac:dyDescent="0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2.75" x14ac:dyDescent="0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2.75" x14ac:dyDescent="0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2.75" x14ac:dyDescent="0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2.75" x14ac:dyDescent="0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2.75" x14ac:dyDescent="0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2.75" x14ac:dyDescent="0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2.75" x14ac:dyDescent="0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2.75" x14ac:dyDescent="0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2.75" x14ac:dyDescent="0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2.75" x14ac:dyDescent="0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2.75" x14ac:dyDescent="0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2.75" x14ac:dyDescent="0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2.75" x14ac:dyDescent="0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2.75" x14ac:dyDescent="0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2.75" x14ac:dyDescent="0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2.75" x14ac:dyDescent="0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2.75" x14ac:dyDescent="0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2.75" x14ac:dyDescent="0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2.75" x14ac:dyDescent="0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2.75" x14ac:dyDescent="0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2.75" x14ac:dyDescent="0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2.75" x14ac:dyDescent="0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2.75" x14ac:dyDescent="0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2.75" x14ac:dyDescent="0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2.75" x14ac:dyDescent="0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2.75" x14ac:dyDescent="0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2.75" x14ac:dyDescent="0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2.75" x14ac:dyDescent="0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2.75" x14ac:dyDescent="0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2.75" x14ac:dyDescent="0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2.75" x14ac:dyDescent="0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2.75" x14ac:dyDescent="0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2.75" x14ac:dyDescent="0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2.75" x14ac:dyDescent="0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2.75" x14ac:dyDescent="0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2.75" x14ac:dyDescent="0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2.75" x14ac:dyDescent="0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2.75" x14ac:dyDescent="0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2.75" x14ac:dyDescent="0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2.75" x14ac:dyDescent="0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2.75" x14ac:dyDescent="0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2.75" x14ac:dyDescent="0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2.75" x14ac:dyDescent="0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2.75" x14ac:dyDescent="0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2.75" x14ac:dyDescent="0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2.75" x14ac:dyDescent="0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2.75" x14ac:dyDescent="0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2.75" x14ac:dyDescent="0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2.75" x14ac:dyDescent="0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2.75" x14ac:dyDescent="0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2.75" x14ac:dyDescent="0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2.75" x14ac:dyDescent="0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2.75" x14ac:dyDescent="0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2.75" x14ac:dyDescent="0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2.75" x14ac:dyDescent="0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2.75" x14ac:dyDescent="0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2.75" x14ac:dyDescent="0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2.75" x14ac:dyDescent="0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2.75" x14ac:dyDescent="0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2.75" x14ac:dyDescent="0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2.75" x14ac:dyDescent="0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2.75" x14ac:dyDescent="0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2.75" x14ac:dyDescent="0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2.75" x14ac:dyDescent="0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2.75" x14ac:dyDescent="0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2.75" x14ac:dyDescent="0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2.75" x14ac:dyDescent="0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2.75" x14ac:dyDescent="0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2.75" x14ac:dyDescent="0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2.75" x14ac:dyDescent="0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2.75" x14ac:dyDescent="0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2.75" x14ac:dyDescent="0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2.75" x14ac:dyDescent="0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2.75" x14ac:dyDescent="0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2.75" x14ac:dyDescent="0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2.75" x14ac:dyDescent="0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2.75" x14ac:dyDescent="0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2.75" x14ac:dyDescent="0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2.75" x14ac:dyDescent="0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2.75" x14ac:dyDescent="0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2.75" x14ac:dyDescent="0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2.75" x14ac:dyDescent="0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2.75" x14ac:dyDescent="0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2.75" x14ac:dyDescent="0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2.75" x14ac:dyDescent="0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2.75" x14ac:dyDescent="0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2.75" x14ac:dyDescent="0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2.75" x14ac:dyDescent="0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2.75" x14ac:dyDescent="0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2.75" x14ac:dyDescent="0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2.75" x14ac:dyDescent="0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2.75" x14ac:dyDescent="0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2.75" x14ac:dyDescent="0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2.75" x14ac:dyDescent="0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2.75" x14ac:dyDescent="0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2.75" x14ac:dyDescent="0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2.75" x14ac:dyDescent="0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2.75" x14ac:dyDescent="0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2.75" x14ac:dyDescent="0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2.75" x14ac:dyDescent="0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2.75" x14ac:dyDescent="0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2.75" x14ac:dyDescent="0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2.75" x14ac:dyDescent="0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2.75" x14ac:dyDescent="0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2.75" x14ac:dyDescent="0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2.75" x14ac:dyDescent="0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2.75" x14ac:dyDescent="0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2.75" x14ac:dyDescent="0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2.75" x14ac:dyDescent="0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2.75" x14ac:dyDescent="0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2.75" x14ac:dyDescent="0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2.75" x14ac:dyDescent="0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2.75" x14ac:dyDescent="0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2.75" x14ac:dyDescent="0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2.75" x14ac:dyDescent="0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2.75" x14ac:dyDescent="0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2.75" x14ac:dyDescent="0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2.75" x14ac:dyDescent="0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2.75" x14ac:dyDescent="0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2.75" x14ac:dyDescent="0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2.75" x14ac:dyDescent="0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2.75" x14ac:dyDescent="0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2.75" x14ac:dyDescent="0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2.75" x14ac:dyDescent="0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2.75" x14ac:dyDescent="0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2.75" x14ac:dyDescent="0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2.75" x14ac:dyDescent="0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2.75" x14ac:dyDescent="0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2.75" x14ac:dyDescent="0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2.75" x14ac:dyDescent="0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2.75" x14ac:dyDescent="0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2.75" x14ac:dyDescent="0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2.75" x14ac:dyDescent="0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2.75" x14ac:dyDescent="0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2.75" x14ac:dyDescent="0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2.75" x14ac:dyDescent="0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2.75" x14ac:dyDescent="0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2.75" x14ac:dyDescent="0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2.75" x14ac:dyDescent="0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2.75" x14ac:dyDescent="0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2.75" x14ac:dyDescent="0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2.75" x14ac:dyDescent="0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2.75" x14ac:dyDescent="0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2.75" x14ac:dyDescent="0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2.75" x14ac:dyDescent="0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2.75" x14ac:dyDescent="0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2.75" x14ac:dyDescent="0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2.75" x14ac:dyDescent="0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2.75" x14ac:dyDescent="0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2.75" x14ac:dyDescent="0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2.75" x14ac:dyDescent="0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2.75" x14ac:dyDescent="0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2.75" x14ac:dyDescent="0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2.75" x14ac:dyDescent="0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2.75" x14ac:dyDescent="0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2.75" x14ac:dyDescent="0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2.75" x14ac:dyDescent="0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2.75" x14ac:dyDescent="0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2.75" x14ac:dyDescent="0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2.75" x14ac:dyDescent="0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2.75" x14ac:dyDescent="0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2.75" x14ac:dyDescent="0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2.75" x14ac:dyDescent="0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2.75" x14ac:dyDescent="0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2.75" x14ac:dyDescent="0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2.75" x14ac:dyDescent="0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2.75" x14ac:dyDescent="0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2.75" x14ac:dyDescent="0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2.75" x14ac:dyDescent="0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2.75" x14ac:dyDescent="0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2.75" x14ac:dyDescent="0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2.75" x14ac:dyDescent="0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2.75" x14ac:dyDescent="0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2.75" x14ac:dyDescent="0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2.75" x14ac:dyDescent="0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2.75" x14ac:dyDescent="0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2.75" x14ac:dyDescent="0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2.75" x14ac:dyDescent="0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2.75" x14ac:dyDescent="0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2.75" x14ac:dyDescent="0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2.75" x14ac:dyDescent="0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2.75" x14ac:dyDescent="0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2.75" x14ac:dyDescent="0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2.75" x14ac:dyDescent="0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2.75" x14ac:dyDescent="0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2.75" x14ac:dyDescent="0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2.75" x14ac:dyDescent="0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2.75" x14ac:dyDescent="0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2.75" x14ac:dyDescent="0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2.75" x14ac:dyDescent="0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2.75" x14ac:dyDescent="0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2.75" x14ac:dyDescent="0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2.75" x14ac:dyDescent="0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2.75" x14ac:dyDescent="0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2.75" x14ac:dyDescent="0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2.75" x14ac:dyDescent="0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2.75" x14ac:dyDescent="0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2.75" x14ac:dyDescent="0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2.75" x14ac:dyDescent="0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2.75" x14ac:dyDescent="0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2.75" x14ac:dyDescent="0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2.75" x14ac:dyDescent="0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2.75" x14ac:dyDescent="0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2.75" x14ac:dyDescent="0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2.75" x14ac:dyDescent="0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2.75" x14ac:dyDescent="0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2.75" x14ac:dyDescent="0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2.75" x14ac:dyDescent="0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2.75" x14ac:dyDescent="0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2.75" x14ac:dyDescent="0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2.75" x14ac:dyDescent="0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2.75" x14ac:dyDescent="0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2.75" x14ac:dyDescent="0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2.75" x14ac:dyDescent="0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2.75" x14ac:dyDescent="0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2.75" x14ac:dyDescent="0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2.75" x14ac:dyDescent="0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2.75" x14ac:dyDescent="0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2.75" x14ac:dyDescent="0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2.75" x14ac:dyDescent="0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2.75" x14ac:dyDescent="0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2.75" x14ac:dyDescent="0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2.75" x14ac:dyDescent="0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2.75" x14ac:dyDescent="0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2.75" x14ac:dyDescent="0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2.75" x14ac:dyDescent="0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2.75" x14ac:dyDescent="0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2.75" x14ac:dyDescent="0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2.75" x14ac:dyDescent="0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2.75" x14ac:dyDescent="0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2.75" x14ac:dyDescent="0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2.75" x14ac:dyDescent="0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2.75" x14ac:dyDescent="0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2.75" x14ac:dyDescent="0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2.75" x14ac:dyDescent="0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2.75" x14ac:dyDescent="0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2.75" x14ac:dyDescent="0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2.75" x14ac:dyDescent="0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2.75" x14ac:dyDescent="0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2.75" x14ac:dyDescent="0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2.75" x14ac:dyDescent="0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2.75" x14ac:dyDescent="0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2.75" x14ac:dyDescent="0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2.75" x14ac:dyDescent="0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2.75" x14ac:dyDescent="0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2.75" x14ac:dyDescent="0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2.75" x14ac:dyDescent="0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2.75" x14ac:dyDescent="0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2.75" x14ac:dyDescent="0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2.75" x14ac:dyDescent="0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2.75" x14ac:dyDescent="0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2.75" x14ac:dyDescent="0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2.75" x14ac:dyDescent="0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2.75" x14ac:dyDescent="0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2.75" x14ac:dyDescent="0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2.75" x14ac:dyDescent="0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2.75" x14ac:dyDescent="0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2.75" x14ac:dyDescent="0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2.75" x14ac:dyDescent="0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2.75" x14ac:dyDescent="0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2.75" x14ac:dyDescent="0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2.75" x14ac:dyDescent="0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2.75" x14ac:dyDescent="0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2.75" x14ac:dyDescent="0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2.75" x14ac:dyDescent="0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2.75" x14ac:dyDescent="0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2.75" x14ac:dyDescent="0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2.75" x14ac:dyDescent="0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2.75" x14ac:dyDescent="0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2.75" x14ac:dyDescent="0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2.75" x14ac:dyDescent="0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2.75" x14ac:dyDescent="0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2.75" x14ac:dyDescent="0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2.75" x14ac:dyDescent="0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2.75" x14ac:dyDescent="0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2.75" x14ac:dyDescent="0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2.75" x14ac:dyDescent="0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2.75" x14ac:dyDescent="0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2.75" x14ac:dyDescent="0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2.75" x14ac:dyDescent="0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2.75" x14ac:dyDescent="0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2.75" x14ac:dyDescent="0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2.75" x14ac:dyDescent="0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2.75" x14ac:dyDescent="0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2.75" x14ac:dyDescent="0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2.75" x14ac:dyDescent="0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2.75" x14ac:dyDescent="0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2.75" x14ac:dyDescent="0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2.75" x14ac:dyDescent="0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2.75" x14ac:dyDescent="0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2.75" x14ac:dyDescent="0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2.75" x14ac:dyDescent="0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2.75" x14ac:dyDescent="0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2.75" x14ac:dyDescent="0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2.75" x14ac:dyDescent="0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2.75" x14ac:dyDescent="0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2.75" x14ac:dyDescent="0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2.75" x14ac:dyDescent="0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2.75" x14ac:dyDescent="0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2.75" x14ac:dyDescent="0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2.75" x14ac:dyDescent="0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2.75" x14ac:dyDescent="0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2.75" x14ac:dyDescent="0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2.75" x14ac:dyDescent="0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2.75" x14ac:dyDescent="0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2.75" x14ac:dyDescent="0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2.75" x14ac:dyDescent="0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2.75" x14ac:dyDescent="0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2.75" x14ac:dyDescent="0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2.75" x14ac:dyDescent="0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2.75" x14ac:dyDescent="0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2.75" x14ac:dyDescent="0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2.75" x14ac:dyDescent="0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2.75" x14ac:dyDescent="0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2.75" x14ac:dyDescent="0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2.75" x14ac:dyDescent="0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2.75" x14ac:dyDescent="0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2.75" x14ac:dyDescent="0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2.75" x14ac:dyDescent="0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2.75" x14ac:dyDescent="0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2.75" x14ac:dyDescent="0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2.75" x14ac:dyDescent="0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2.75" x14ac:dyDescent="0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2.75" x14ac:dyDescent="0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2.75" x14ac:dyDescent="0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2.75" x14ac:dyDescent="0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2.75" x14ac:dyDescent="0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2.75" x14ac:dyDescent="0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2.75" x14ac:dyDescent="0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2.75" x14ac:dyDescent="0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2.75" x14ac:dyDescent="0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2.75" x14ac:dyDescent="0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2.75" x14ac:dyDescent="0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2.75" x14ac:dyDescent="0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2.75" x14ac:dyDescent="0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2.75" x14ac:dyDescent="0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2.75" x14ac:dyDescent="0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2.75" x14ac:dyDescent="0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2.75" x14ac:dyDescent="0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2.75" x14ac:dyDescent="0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2.75" x14ac:dyDescent="0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2.75" x14ac:dyDescent="0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2.75" x14ac:dyDescent="0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2.75" x14ac:dyDescent="0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2.75" x14ac:dyDescent="0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2.75" x14ac:dyDescent="0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2.75" x14ac:dyDescent="0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2.75" x14ac:dyDescent="0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2.75" x14ac:dyDescent="0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2.75" x14ac:dyDescent="0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2.75" x14ac:dyDescent="0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2.75" x14ac:dyDescent="0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2.75" x14ac:dyDescent="0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2.75" x14ac:dyDescent="0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2.75" x14ac:dyDescent="0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2.75" x14ac:dyDescent="0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2.75" x14ac:dyDescent="0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2.75" x14ac:dyDescent="0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2.75" x14ac:dyDescent="0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2.75" x14ac:dyDescent="0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2.75" x14ac:dyDescent="0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2.75" x14ac:dyDescent="0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2.75" x14ac:dyDescent="0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2.75" x14ac:dyDescent="0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2.75" x14ac:dyDescent="0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2.75" x14ac:dyDescent="0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2.75" x14ac:dyDescent="0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2.75" x14ac:dyDescent="0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2.75" x14ac:dyDescent="0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2.75" x14ac:dyDescent="0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2.75" x14ac:dyDescent="0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2.75" x14ac:dyDescent="0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2.75" x14ac:dyDescent="0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2.75" x14ac:dyDescent="0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2.75" x14ac:dyDescent="0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2.75" x14ac:dyDescent="0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2.75" x14ac:dyDescent="0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2.75" x14ac:dyDescent="0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2.75" x14ac:dyDescent="0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2.75" x14ac:dyDescent="0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2.75" x14ac:dyDescent="0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2.75" x14ac:dyDescent="0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2.75" x14ac:dyDescent="0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2.75" x14ac:dyDescent="0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2.75" x14ac:dyDescent="0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2.75" x14ac:dyDescent="0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2.75" x14ac:dyDescent="0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2.75" x14ac:dyDescent="0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2.75" x14ac:dyDescent="0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2.75" x14ac:dyDescent="0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2.75" x14ac:dyDescent="0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2.75" x14ac:dyDescent="0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2.75" x14ac:dyDescent="0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2.75" x14ac:dyDescent="0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2.75" x14ac:dyDescent="0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2.75" x14ac:dyDescent="0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2.75" x14ac:dyDescent="0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2.75" x14ac:dyDescent="0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2.75" x14ac:dyDescent="0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2.75" x14ac:dyDescent="0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2.75" x14ac:dyDescent="0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2.75" x14ac:dyDescent="0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2.75" x14ac:dyDescent="0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2.75" x14ac:dyDescent="0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2.75" x14ac:dyDescent="0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2.75" x14ac:dyDescent="0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2.75" x14ac:dyDescent="0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2.75" x14ac:dyDescent="0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2.75" x14ac:dyDescent="0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2.75" x14ac:dyDescent="0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2.75" x14ac:dyDescent="0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2.75" x14ac:dyDescent="0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2.75" x14ac:dyDescent="0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2.75" x14ac:dyDescent="0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2.75" x14ac:dyDescent="0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2.75" x14ac:dyDescent="0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2.75" x14ac:dyDescent="0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2.75" x14ac:dyDescent="0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2.75" x14ac:dyDescent="0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2.75" x14ac:dyDescent="0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2.75" x14ac:dyDescent="0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2.75" x14ac:dyDescent="0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2.75" x14ac:dyDescent="0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2.75" x14ac:dyDescent="0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2.75" x14ac:dyDescent="0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2.75" x14ac:dyDescent="0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2.75" x14ac:dyDescent="0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2.75" x14ac:dyDescent="0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2.75" x14ac:dyDescent="0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2.75" x14ac:dyDescent="0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2.75" x14ac:dyDescent="0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2.75" x14ac:dyDescent="0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2.75" x14ac:dyDescent="0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2.75" x14ac:dyDescent="0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2.75" x14ac:dyDescent="0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2.75" x14ac:dyDescent="0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2.75" x14ac:dyDescent="0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2.75" x14ac:dyDescent="0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2.75" x14ac:dyDescent="0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2.75" x14ac:dyDescent="0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2.75" x14ac:dyDescent="0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2.75" x14ac:dyDescent="0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2.75" x14ac:dyDescent="0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2.75" x14ac:dyDescent="0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2.75" x14ac:dyDescent="0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2.75" x14ac:dyDescent="0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2.75" x14ac:dyDescent="0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2.75" x14ac:dyDescent="0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2.75" x14ac:dyDescent="0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2.75" x14ac:dyDescent="0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2.75" x14ac:dyDescent="0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2.75" x14ac:dyDescent="0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2.75" x14ac:dyDescent="0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2.75" x14ac:dyDescent="0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2.75" x14ac:dyDescent="0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2.75" x14ac:dyDescent="0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2.75" x14ac:dyDescent="0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2.75" x14ac:dyDescent="0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2.75" x14ac:dyDescent="0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2.75" x14ac:dyDescent="0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2.75" x14ac:dyDescent="0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2.75" x14ac:dyDescent="0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2.75" x14ac:dyDescent="0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2.75" x14ac:dyDescent="0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2.75" x14ac:dyDescent="0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2.75" x14ac:dyDescent="0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2.75" x14ac:dyDescent="0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2.75" x14ac:dyDescent="0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2.75" x14ac:dyDescent="0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2.75" x14ac:dyDescent="0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2.75" x14ac:dyDescent="0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2.75" x14ac:dyDescent="0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2.75" x14ac:dyDescent="0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2.75" x14ac:dyDescent="0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2.75" x14ac:dyDescent="0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2.75" x14ac:dyDescent="0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2.75" x14ac:dyDescent="0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2.75" x14ac:dyDescent="0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2.75" x14ac:dyDescent="0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2.75" x14ac:dyDescent="0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2.75" x14ac:dyDescent="0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2.75" x14ac:dyDescent="0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2.75" x14ac:dyDescent="0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2.75" x14ac:dyDescent="0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2.75" x14ac:dyDescent="0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2.75" x14ac:dyDescent="0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2.75" x14ac:dyDescent="0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2.75" x14ac:dyDescent="0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2.75" x14ac:dyDescent="0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2.75" x14ac:dyDescent="0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2.75" x14ac:dyDescent="0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2.75" x14ac:dyDescent="0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2.75" x14ac:dyDescent="0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2.75" x14ac:dyDescent="0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2.75" x14ac:dyDescent="0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2.75" x14ac:dyDescent="0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2.75" x14ac:dyDescent="0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2.75" x14ac:dyDescent="0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2.75" x14ac:dyDescent="0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2.75" x14ac:dyDescent="0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2.75" x14ac:dyDescent="0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2.75" x14ac:dyDescent="0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2.75" x14ac:dyDescent="0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2.75" x14ac:dyDescent="0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2.75" x14ac:dyDescent="0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2.75" x14ac:dyDescent="0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2.75" x14ac:dyDescent="0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2.75" x14ac:dyDescent="0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2.75" x14ac:dyDescent="0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2.75" x14ac:dyDescent="0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2.75" x14ac:dyDescent="0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2.75" x14ac:dyDescent="0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2.75" x14ac:dyDescent="0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2.75" x14ac:dyDescent="0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2.75" x14ac:dyDescent="0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2.75" x14ac:dyDescent="0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2.75" x14ac:dyDescent="0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2.75" x14ac:dyDescent="0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2.75" x14ac:dyDescent="0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2.75" x14ac:dyDescent="0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2.75" x14ac:dyDescent="0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2.75" x14ac:dyDescent="0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2.75" x14ac:dyDescent="0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2.75" x14ac:dyDescent="0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2.75" x14ac:dyDescent="0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2.75" x14ac:dyDescent="0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2.75" x14ac:dyDescent="0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2.75" x14ac:dyDescent="0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2.75" x14ac:dyDescent="0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2.75" x14ac:dyDescent="0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2.75" x14ac:dyDescent="0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2.75" x14ac:dyDescent="0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2.75" x14ac:dyDescent="0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2.75" x14ac:dyDescent="0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2.75" x14ac:dyDescent="0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2.75" x14ac:dyDescent="0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2.75" x14ac:dyDescent="0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2.75" x14ac:dyDescent="0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2.75" x14ac:dyDescent="0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2.75" x14ac:dyDescent="0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2.75" x14ac:dyDescent="0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2.75" x14ac:dyDescent="0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2.75" x14ac:dyDescent="0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2.75" x14ac:dyDescent="0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2.75" x14ac:dyDescent="0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2.75" x14ac:dyDescent="0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2.75" x14ac:dyDescent="0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2.75" x14ac:dyDescent="0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2.75" x14ac:dyDescent="0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2.75" x14ac:dyDescent="0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2.75" x14ac:dyDescent="0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2.75" x14ac:dyDescent="0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2.75" x14ac:dyDescent="0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2.75" x14ac:dyDescent="0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2.75" x14ac:dyDescent="0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2.75" x14ac:dyDescent="0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2.75" x14ac:dyDescent="0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2.75" x14ac:dyDescent="0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2.75" x14ac:dyDescent="0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2.75" x14ac:dyDescent="0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2.75" x14ac:dyDescent="0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2.75" x14ac:dyDescent="0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2.75" x14ac:dyDescent="0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2.75" x14ac:dyDescent="0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2.75" x14ac:dyDescent="0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2.75" x14ac:dyDescent="0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2.75" x14ac:dyDescent="0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2.75" x14ac:dyDescent="0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2.75" x14ac:dyDescent="0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2.75" x14ac:dyDescent="0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2.75" x14ac:dyDescent="0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2.75" x14ac:dyDescent="0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2.75" x14ac:dyDescent="0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2.75" x14ac:dyDescent="0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2.75" x14ac:dyDescent="0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2.75" x14ac:dyDescent="0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2.75" x14ac:dyDescent="0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2.75" x14ac:dyDescent="0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2.75" x14ac:dyDescent="0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2.75" x14ac:dyDescent="0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2.75" x14ac:dyDescent="0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2.75" x14ac:dyDescent="0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2.75" x14ac:dyDescent="0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2.75" x14ac:dyDescent="0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2.75" x14ac:dyDescent="0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2.75" x14ac:dyDescent="0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2.75" x14ac:dyDescent="0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2.75" x14ac:dyDescent="0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2.75" x14ac:dyDescent="0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2.75" x14ac:dyDescent="0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2.75" x14ac:dyDescent="0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2.75" x14ac:dyDescent="0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2.75" x14ac:dyDescent="0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2.75" x14ac:dyDescent="0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2.75" x14ac:dyDescent="0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2.75" x14ac:dyDescent="0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2.75" x14ac:dyDescent="0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2.75" x14ac:dyDescent="0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2.75" x14ac:dyDescent="0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2.75" x14ac:dyDescent="0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2.75" x14ac:dyDescent="0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2.75" x14ac:dyDescent="0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2.75" x14ac:dyDescent="0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2.75" x14ac:dyDescent="0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2.75" x14ac:dyDescent="0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2.75" x14ac:dyDescent="0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2.75" x14ac:dyDescent="0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2.75" x14ac:dyDescent="0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2.75" x14ac:dyDescent="0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2.75" x14ac:dyDescent="0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2.75" x14ac:dyDescent="0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2.75" x14ac:dyDescent="0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2.75" x14ac:dyDescent="0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2.75" x14ac:dyDescent="0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2.75" x14ac:dyDescent="0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2.75" x14ac:dyDescent="0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2.75" x14ac:dyDescent="0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2.75" x14ac:dyDescent="0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2.75" x14ac:dyDescent="0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2.75" x14ac:dyDescent="0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2.75" x14ac:dyDescent="0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2.75" x14ac:dyDescent="0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2.75" x14ac:dyDescent="0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2.75" x14ac:dyDescent="0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2.75" x14ac:dyDescent="0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2.75" x14ac:dyDescent="0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2.75" x14ac:dyDescent="0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2.75" x14ac:dyDescent="0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2.75" x14ac:dyDescent="0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2.75" x14ac:dyDescent="0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2.75" x14ac:dyDescent="0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2.75" x14ac:dyDescent="0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2.75" x14ac:dyDescent="0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2.75" x14ac:dyDescent="0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2.75" x14ac:dyDescent="0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2.75" x14ac:dyDescent="0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2.75" x14ac:dyDescent="0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2.75" x14ac:dyDescent="0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2.75" x14ac:dyDescent="0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2.75" x14ac:dyDescent="0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2.75" x14ac:dyDescent="0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2.75" x14ac:dyDescent="0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2.75" x14ac:dyDescent="0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2.75" x14ac:dyDescent="0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2.75" x14ac:dyDescent="0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2.75" x14ac:dyDescent="0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2.75" x14ac:dyDescent="0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2.75" x14ac:dyDescent="0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2.75" x14ac:dyDescent="0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2.75" x14ac:dyDescent="0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2.75" x14ac:dyDescent="0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2.75" x14ac:dyDescent="0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2.75" x14ac:dyDescent="0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2.75" x14ac:dyDescent="0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2.75" x14ac:dyDescent="0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2.75" x14ac:dyDescent="0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2.75" x14ac:dyDescent="0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2.75" x14ac:dyDescent="0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2.75" x14ac:dyDescent="0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2.75" x14ac:dyDescent="0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2.75" x14ac:dyDescent="0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2.75" x14ac:dyDescent="0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2.75" x14ac:dyDescent="0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2.75" x14ac:dyDescent="0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2.75" x14ac:dyDescent="0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2.75" x14ac:dyDescent="0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2.75" x14ac:dyDescent="0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2.75" x14ac:dyDescent="0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2.75" x14ac:dyDescent="0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2.75" x14ac:dyDescent="0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2.75" x14ac:dyDescent="0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2.75" x14ac:dyDescent="0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2.75" x14ac:dyDescent="0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2.75" x14ac:dyDescent="0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2.75" x14ac:dyDescent="0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2.75" x14ac:dyDescent="0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2.75" x14ac:dyDescent="0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2.75" x14ac:dyDescent="0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2.75" x14ac:dyDescent="0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2.75" x14ac:dyDescent="0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2.75" x14ac:dyDescent="0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2.75" x14ac:dyDescent="0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2.75" x14ac:dyDescent="0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2.75" x14ac:dyDescent="0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2.75" x14ac:dyDescent="0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2.75" x14ac:dyDescent="0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2.75" x14ac:dyDescent="0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2.75" x14ac:dyDescent="0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2.75" x14ac:dyDescent="0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2.75" x14ac:dyDescent="0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2.75" x14ac:dyDescent="0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2.75" x14ac:dyDescent="0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2.75" x14ac:dyDescent="0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2.75" x14ac:dyDescent="0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2.75" x14ac:dyDescent="0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2.75" x14ac:dyDescent="0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2.75" x14ac:dyDescent="0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2.75" x14ac:dyDescent="0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2.75" x14ac:dyDescent="0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2.75" x14ac:dyDescent="0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2.75" x14ac:dyDescent="0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2.75" x14ac:dyDescent="0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2.75" x14ac:dyDescent="0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2.75" x14ac:dyDescent="0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2.75" x14ac:dyDescent="0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2.75" x14ac:dyDescent="0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2.75" x14ac:dyDescent="0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2.75" x14ac:dyDescent="0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2.75" x14ac:dyDescent="0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2.75" x14ac:dyDescent="0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2.75" x14ac:dyDescent="0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2.75" x14ac:dyDescent="0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2.75" x14ac:dyDescent="0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2.75" x14ac:dyDescent="0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2.75" x14ac:dyDescent="0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2.75" x14ac:dyDescent="0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2.75" x14ac:dyDescent="0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2.75" x14ac:dyDescent="0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2.75" x14ac:dyDescent="0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2.75" x14ac:dyDescent="0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2.75" x14ac:dyDescent="0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2.75" x14ac:dyDescent="0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2.75" x14ac:dyDescent="0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2.75" x14ac:dyDescent="0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2.75" x14ac:dyDescent="0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2.75" x14ac:dyDescent="0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2.75" x14ac:dyDescent="0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2.75" x14ac:dyDescent="0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2.75" x14ac:dyDescent="0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2.75" x14ac:dyDescent="0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2.75" x14ac:dyDescent="0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2.75" x14ac:dyDescent="0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2.75" x14ac:dyDescent="0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2.75" x14ac:dyDescent="0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2.75" x14ac:dyDescent="0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2.75" x14ac:dyDescent="0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2.75" x14ac:dyDescent="0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2.75" x14ac:dyDescent="0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2.75" x14ac:dyDescent="0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2.75" x14ac:dyDescent="0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2.75" x14ac:dyDescent="0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2.75" x14ac:dyDescent="0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2.75" x14ac:dyDescent="0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2.75" x14ac:dyDescent="0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2.75" x14ac:dyDescent="0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2.75" x14ac:dyDescent="0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2.75" x14ac:dyDescent="0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2.75" x14ac:dyDescent="0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2.75" x14ac:dyDescent="0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2.75" x14ac:dyDescent="0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2.75" x14ac:dyDescent="0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2.75" x14ac:dyDescent="0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2.75" x14ac:dyDescent="0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2.75" x14ac:dyDescent="0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2.75" x14ac:dyDescent="0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2.75" x14ac:dyDescent="0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2.75" x14ac:dyDescent="0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2.75" x14ac:dyDescent="0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2.75" x14ac:dyDescent="0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2.75" x14ac:dyDescent="0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2.75" x14ac:dyDescent="0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2.75" x14ac:dyDescent="0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2.75" x14ac:dyDescent="0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2.75" x14ac:dyDescent="0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2.75" x14ac:dyDescent="0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2.75" x14ac:dyDescent="0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2.75" x14ac:dyDescent="0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2.75" x14ac:dyDescent="0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2.75" x14ac:dyDescent="0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2.75" x14ac:dyDescent="0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2.75" x14ac:dyDescent="0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2.75" x14ac:dyDescent="0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2.75" x14ac:dyDescent="0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2.75" x14ac:dyDescent="0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2.75" x14ac:dyDescent="0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2.75" x14ac:dyDescent="0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2.75" x14ac:dyDescent="0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2.75" x14ac:dyDescent="0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2.75" x14ac:dyDescent="0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2.75" x14ac:dyDescent="0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2.75" x14ac:dyDescent="0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2.75" x14ac:dyDescent="0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2.75" x14ac:dyDescent="0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2.75" x14ac:dyDescent="0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2.75" x14ac:dyDescent="0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2.75" x14ac:dyDescent="0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2.75" x14ac:dyDescent="0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2.75" x14ac:dyDescent="0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2.75" x14ac:dyDescent="0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2.75" x14ac:dyDescent="0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2.75" x14ac:dyDescent="0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2.75" x14ac:dyDescent="0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2.75" x14ac:dyDescent="0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2.75" x14ac:dyDescent="0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2.75" x14ac:dyDescent="0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2.75" x14ac:dyDescent="0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2.75" x14ac:dyDescent="0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2.75" x14ac:dyDescent="0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2.75" x14ac:dyDescent="0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2.75" x14ac:dyDescent="0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2.75" x14ac:dyDescent="0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2.75" x14ac:dyDescent="0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2.75" x14ac:dyDescent="0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2.75" x14ac:dyDescent="0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2.75" x14ac:dyDescent="0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2.75" x14ac:dyDescent="0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2.75" x14ac:dyDescent="0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2.75" x14ac:dyDescent="0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2.75" x14ac:dyDescent="0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2.75" x14ac:dyDescent="0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2.75" x14ac:dyDescent="0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2.75" x14ac:dyDescent="0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2.75" x14ac:dyDescent="0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2.75" x14ac:dyDescent="0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2.75" x14ac:dyDescent="0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2.75" x14ac:dyDescent="0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2.75" x14ac:dyDescent="0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2.75" x14ac:dyDescent="0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2.75" x14ac:dyDescent="0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2.75" x14ac:dyDescent="0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2.75" x14ac:dyDescent="0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2.75" x14ac:dyDescent="0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2.75" x14ac:dyDescent="0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2.75" x14ac:dyDescent="0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2.75" x14ac:dyDescent="0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2.75" x14ac:dyDescent="0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2.75" x14ac:dyDescent="0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2.75" x14ac:dyDescent="0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2.75" x14ac:dyDescent="0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2.75" x14ac:dyDescent="0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2.75" x14ac:dyDescent="0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2.75" x14ac:dyDescent="0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2.75" x14ac:dyDescent="0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2.75" x14ac:dyDescent="0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2.75" x14ac:dyDescent="0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2.75" x14ac:dyDescent="0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2.75" x14ac:dyDescent="0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2.75" x14ac:dyDescent="0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2.75" x14ac:dyDescent="0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2.75" x14ac:dyDescent="0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2.75" x14ac:dyDescent="0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2.75" x14ac:dyDescent="0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2.75" x14ac:dyDescent="0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2.75" x14ac:dyDescent="0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2.75" x14ac:dyDescent="0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2.75" x14ac:dyDescent="0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2.75" x14ac:dyDescent="0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2.75" x14ac:dyDescent="0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2.75" x14ac:dyDescent="0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2.75" x14ac:dyDescent="0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2.75" x14ac:dyDescent="0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2.75" x14ac:dyDescent="0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2.75" x14ac:dyDescent="0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2.75" x14ac:dyDescent="0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2.75" x14ac:dyDescent="0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2.75" x14ac:dyDescent="0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2.75" x14ac:dyDescent="0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2.75" x14ac:dyDescent="0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2.75" x14ac:dyDescent="0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2.75" x14ac:dyDescent="0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2.75" x14ac:dyDescent="0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2.75" x14ac:dyDescent="0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2.75" x14ac:dyDescent="0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2.75" x14ac:dyDescent="0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2.75" x14ac:dyDescent="0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2.75" x14ac:dyDescent="0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2.75" x14ac:dyDescent="0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2.75" x14ac:dyDescent="0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2.75" x14ac:dyDescent="0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2.75" x14ac:dyDescent="0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2.75" x14ac:dyDescent="0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2.75" x14ac:dyDescent="0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2.75" x14ac:dyDescent="0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2.75" x14ac:dyDescent="0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2.75" x14ac:dyDescent="0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2.75" x14ac:dyDescent="0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2.75" x14ac:dyDescent="0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2.75" x14ac:dyDescent="0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2.75" x14ac:dyDescent="0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2.75" x14ac:dyDescent="0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2.75" x14ac:dyDescent="0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2.75" x14ac:dyDescent="0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2.75" x14ac:dyDescent="0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2.75" x14ac:dyDescent="0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2.75" x14ac:dyDescent="0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2.75" x14ac:dyDescent="0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2.75" x14ac:dyDescent="0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2.75" x14ac:dyDescent="0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2.75" x14ac:dyDescent="0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2.75" x14ac:dyDescent="0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2.75" x14ac:dyDescent="0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2.75" x14ac:dyDescent="0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2.75" x14ac:dyDescent="0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2.75" x14ac:dyDescent="0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2.75" x14ac:dyDescent="0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2.75" x14ac:dyDescent="0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2.75" x14ac:dyDescent="0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2.75" x14ac:dyDescent="0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2.75" x14ac:dyDescent="0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2.75" x14ac:dyDescent="0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2.75" x14ac:dyDescent="0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2.75" x14ac:dyDescent="0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2.75" x14ac:dyDescent="0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2.75" x14ac:dyDescent="0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2.75" x14ac:dyDescent="0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2.75" x14ac:dyDescent="0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2.75" x14ac:dyDescent="0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2.75" x14ac:dyDescent="0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2.75" x14ac:dyDescent="0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2.75" x14ac:dyDescent="0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2.75" x14ac:dyDescent="0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2.75" x14ac:dyDescent="0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2.75" x14ac:dyDescent="0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2.75" x14ac:dyDescent="0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2.75" x14ac:dyDescent="0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2.75" x14ac:dyDescent="0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2.75" x14ac:dyDescent="0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2.75" x14ac:dyDescent="0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2.75" x14ac:dyDescent="0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2.75" x14ac:dyDescent="0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2.75" x14ac:dyDescent="0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2.75" x14ac:dyDescent="0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2.75" x14ac:dyDescent="0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2.75" x14ac:dyDescent="0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2.75" x14ac:dyDescent="0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2.75" x14ac:dyDescent="0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2.75" x14ac:dyDescent="0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2.75" x14ac:dyDescent="0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2.75" x14ac:dyDescent="0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2.75" x14ac:dyDescent="0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2.75" x14ac:dyDescent="0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2.75" x14ac:dyDescent="0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2.75" x14ac:dyDescent="0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2.75" x14ac:dyDescent="0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2.75" x14ac:dyDescent="0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2.75" x14ac:dyDescent="0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2.75" x14ac:dyDescent="0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2.75" x14ac:dyDescent="0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2.75" x14ac:dyDescent="0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2.75" x14ac:dyDescent="0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2.75" x14ac:dyDescent="0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2.75" x14ac:dyDescent="0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2.75" x14ac:dyDescent="0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2.75" x14ac:dyDescent="0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2.75" x14ac:dyDescent="0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2.75" x14ac:dyDescent="0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2.75" x14ac:dyDescent="0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2.75" x14ac:dyDescent="0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2.75" x14ac:dyDescent="0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2.75" x14ac:dyDescent="0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2.75" x14ac:dyDescent="0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2.75" x14ac:dyDescent="0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2.75" x14ac:dyDescent="0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2.75" x14ac:dyDescent="0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2.75" x14ac:dyDescent="0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2.75" x14ac:dyDescent="0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2.75" x14ac:dyDescent="0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2.75" x14ac:dyDescent="0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2.75" x14ac:dyDescent="0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2.75" x14ac:dyDescent="0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2.75" x14ac:dyDescent="0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2.75" x14ac:dyDescent="0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2.75" x14ac:dyDescent="0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2.75" x14ac:dyDescent="0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2.75" x14ac:dyDescent="0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2.75" x14ac:dyDescent="0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2.75" x14ac:dyDescent="0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2.75" x14ac:dyDescent="0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2.75" x14ac:dyDescent="0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2.75" x14ac:dyDescent="0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2.75" x14ac:dyDescent="0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2.75" x14ac:dyDescent="0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2.75" x14ac:dyDescent="0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2.75" x14ac:dyDescent="0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2.75" x14ac:dyDescent="0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2.75" x14ac:dyDescent="0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2.75" x14ac:dyDescent="0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2.75" x14ac:dyDescent="0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2.75" x14ac:dyDescent="0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2.75" x14ac:dyDescent="0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2.75" x14ac:dyDescent="0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2.75" x14ac:dyDescent="0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2.75" x14ac:dyDescent="0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2.75" x14ac:dyDescent="0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2.75" x14ac:dyDescent="0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2.75" x14ac:dyDescent="0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2.75" x14ac:dyDescent="0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2.75" x14ac:dyDescent="0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2.75" x14ac:dyDescent="0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2.75" x14ac:dyDescent="0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2.75" x14ac:dyDescent="0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2.75" x14ac:dyDescent="0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2.75" x14ac:dyDescent="0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2.75" x14ac:dyDescent="0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2.75" x14ac:dyDescent="0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2.75" x14ac:dyDescent="0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2.75" x14ac:dyDescent="0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2.75" x14ac:dyDescent="0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2.75" x14ac:dyDescent="0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2.75" x14ac:dyDescent="0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2.75" x14ac:dyDescent="0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2.75" x14ac:dyDescent="0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2.75" x14ac:dyDescent="0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2.75" x14ac:dyDescent="0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2.75" x14ac:dyDescent="0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2.75" x14ac:dyDescent="0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2.75" x14ac:dyDescent="0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2.75" x14ac:dyDescent="0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2.75" x14ac:dyDescent="0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2.75" x14ac:dyDescent="0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2.75" x14ac:dyDescent="0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2.75" x14ac:dyDescent="0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2.75" x14ac:dyDescent="0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2.75" x14ac:dyDescent="0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2.75" x14ac:dyDescent="0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2.75" x14ac:dyDescent="0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2.75" x14ac:dyDescent="0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2.75" x14ac:dyDescent="0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2.75" x14ac:dyDescent="0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2.75" x14ac:dyDescent="0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2.75" x14ac:dyDescent="0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2.75" x14ac:dyDescent="0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2.75" x14ac:dyDescent="0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2.75" x14ac:dyDescent="0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2.75" x14ac:dyDescent="0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2.75" x14ac:dyDescent="0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2.75" x14ac:dyDescent="0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2.75" x14ac:dyDescent="0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2.75" x14ac:dyDescent="0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2.75" x14ac:dyDescent="0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2.75" x14ac:dyDescent="0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2.75" x14ac:dyDescent="0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2.75" x14ac:dyDescent="0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2.75" x14ac:dyDescent="0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2.75" x14ac:dyDescent="0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2.75" x14ac:dyDescent="0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2.75" x14ac:dyDescent="0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2.75" x14ac:dyDescent="0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2.75" x14ac:dyDescent="0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2.75" x14ac:dyDescent="0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2.75" x14ac:dyDescent="0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2.75" x14ac:dyDescent="0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2.75" x14ac:dyDescent="0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2.75" x14ac:dyDescent="0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2.75" x14ac:dyDescent="0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2.75" x14ac:dyDescent="0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2.75" x14ac:dyDescent="0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2.75" x14ac:dyDescent="0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2.75" x14ac:dyDescent="0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2.75" x14ac:dyDescent="0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2.75" x14ac:dyDescent="0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2.75" x14ac:dyDescent="0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2.75" x14ac:dyDescent="0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2.75" x14ac:dyDescent="0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2.75" x14ac:dyDescent="0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2.75" x14ac:dyDescent="0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2.75" x14ac:dyDescent="0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2.75" x14ac:dyDescent="0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2.75" x14ac:dyDescent="0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2.75" x14ac:dyDescent="0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2.75" x14ac:dyDescent="0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2.75" x14ac:dyDescent="0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2.75" x14ac:dyDescent="0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2.75" x14ac:dyDescent="0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2.75" x14ac:dyDescent="0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2.75" x14ac:dyDescent="0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2.75" x14ac:dyDescent="0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2.75" x14ac:dyDescent="0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2.75" x14ac:dyDescent="0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2.75" x14ac:dyDescent="0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2.75" x14ac:dyDescent="0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2.75" x14ac:dyDescent="0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2.75" x14ac:dyDescent="0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2.75" x14ac:dyDescent="0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2.75" x14ac:dyDescent="0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2.75" x14ac:dyDescent="0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2.75" x14ac:dyDescent="0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2.75" x14ac:dyDescent="0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2.75" x14ac:dyDescent="0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2.75" x14ac:dyDescent="0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2.75" x14ac:dyDescent="0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2.75" x14ac:dyDescent="0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2.75" x14ac:dyDescent="0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2.75" x14ac:dyDescent="0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2.75" x14ac:dyDescent="0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2.75" x14ac:dyDescent="0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2.75" x14ac:dyDescent="0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2.75" x14ac:dyDescent="0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2.75" x14ac:dyDescent="0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2.75" x14ac:dyDescent="0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2.75" x14ac:dyDescent="0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2.75" x14ac:dyDescent="0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2.75" x14ac:dyDescent="0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2.75" x14ac:dyDescent="0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2.75" x14ac:dyDescent="0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2.75" x14ac:dyDescent="0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2.75" x14ac:dyDescent="0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2.75" x14ac:dyDescent="0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2.75" x14ac:dyDescent="0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2.75" x14ac:dyDescent="0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2.75" x14ac:dyDescent="0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2.75" x14ac:dyDescent="0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2.75" x14ac:dyDescent="0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2.75" x14ac:dyDescent="0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2.75" x14ac:dyDescent="0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2.75" x14ac:dyDescent="0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2.75" x14ac:dyDescent="0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2.75" x14ac:dyDescent="0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2.75" x14ac:dyDescent="0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2.75" x14ac:dyDescent="0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2.75" x14ac:dyDescent="0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2.75" x14ac:dyDescent="0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2.75" x14ac:dyDescent="0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2.75" x14ac:dyDescent="0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2.75" x14ac:dyDescent="0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2.75" x14ac:dyDescent="0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2.75" x14ac:dyDescent="0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2.75" x14ac:dyDescent="0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2.75" x14ac:dyDescent="0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2.75" x14ac:dyDescent="0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2.75" x14ac:dyDescent="0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2.75" x14ac:dyDescent="0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2.75" x14ac:dyDescent="0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2.75" x14ac:dyDescent="0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2.75" x14ac:dyDescent="0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2.75" x14ac:dyDescent="0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2.75" x14ac:dyDescent="0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2.75" x14ac:dyDescent="0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2.75" x14ac:dyDescent="0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2.75" x14ac:dyDescent="0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2.75" x14ac:dyDescent="0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2.75" x14ac:dyDescent="0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2.75" x14ac:dyDescent="0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2.75" x14ac:dyDescent="0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2.75" x14ac:dyDescent="0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2.75" x14ac:dyDescent="0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2.75" x14ac:dyDescent="0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2.75" x14ac:dyDescent="0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2.75" x14ac:dyDescent="0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2.75" x14ac:dyDescent="0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2.75" x14ac:dyDescent="0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2.75" x14ac:dyDescent="0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2.75" x14ac:dyDescent="0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2.75" x14ac:dyDescent="0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2.75" x14ac:dyDescent="0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2.75" x14ac:dyDescent="0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2.75" x14ac:dyDescent="0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2.75" x14ac:dyDescent="0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2.75" x14ac:dyDescent="0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2.75" x14ac:dyDescent="0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2.75" x14ac:dyDescent="0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2.75" x14ac:dyDescent="0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2.75" x14ac:dyDescent="0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2.75" x14ac:dyDescent="0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2.75" x14ac:dyDescent="0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2.75" x14ac:dyDescent="0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2.75" x14ac:dyDescent="0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2.75" x14ac:dyDescent="0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2.75" x14ac:dyDescent="0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2.75" x14ac:dyDescent="0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2.75" x14ac:dyDescent="0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2.75" x14ac:dyDescent="0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2.75" x14ac:dyDescent="0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2.75" x14ac:dyDescent="0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2.75" x14ac:dyDescent="0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2.75" x14ac:dyDescent="0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2.75" x14ac:dyDescent="0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2.75" x14ac:dyDescent="0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2.75" x14ac:dyDescent="0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2.75" x14ac:dyDescent="0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2.75" x14ac:dyDescent="0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2.75" x14ac:dyDescent="0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2.75" x14ac:dyDescent="0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2.75" x14ac:dyDescent="0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2.75" x14ac:dyDescent="0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2.75" x14ac:dyDescent="0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2.75" x14ac:dyDescent="0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2.75" x14ac:dyDescent="0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2.75" x14ac:dyDescent="0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2.75" x14ac:dyDescent="0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2.75" x14ac:dyDescent="0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2.75" x14ac:dyDescent="0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2.75" x14ac:dyDescent="0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2.75" x14ac:dyDescent="0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2.75" x14ac:dyDescent="0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2.75" x14ac:dyDescent="0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2.75" x14ac:dyDescent="0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2.75" x14ac:dyDescent="0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2.75" x14ac:dyDescent="0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2.75" x14ac:dyDescent="0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2.75" x14ac:dyDescent="0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2.75" x14ac:dyDescent="0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2.75" x14ac:dyDescent="0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2.75" x14ac:dyDescent="0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2.75" x14ac:dyDescent="0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2.75" x14ac:dyDescent="0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2.75" x14ac:dyDescent="0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2.75" x14ac:dyDescent="0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2.75" x14ac:dyDescent="0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2.75" x14ac:dyDescent="0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2.75" x14ac:dyDescent="0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2.75" x14ac:dyDescent="0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2.75" x14ac:dyDescent="0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2.75" x14ac:dyDescent="0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2.75" x14ac:dyDescent="0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2.75" x14ac:dyDescent="0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2.75" x14ac:dyDescent="0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2.75" x14ac:dyDescent="0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2.75" x14ac:dyDescent="0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2.75" x14ac:dyDescent="0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2.75" x14ac:dyDescent="0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2.75" x14ac:dyDescent="0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2.75" x14ac:dyDescent="0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2.75" x14ac:dyDescent="0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2.75" x14ac:dyDescent="0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2.75" x14ac:dyDescent="0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2.75" x14ac:dyDescent="0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2.75" x14ac:dyDescent="0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2.75" x14ac:dyDescent="0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2.75" x14ac:dyDescent="0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2.75" x14ac:dyDescent="0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2.75" x14ac:dyDescent="0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2.75" x14ac:dyDescent="0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2.75" x14ac:dyDescent="0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2.75" x14ac:dyDescent="0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2.75" x14ac:dyDescent="0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2.75" x14ac:dyDescent="0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2.75" x14ac:dyDescent="0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2.75" x14ac:dyDescent="0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2.75" x14ac:dyDescent="0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2.75" x14ac:dyDescent="0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2.75" x14ac:dyDescent="0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2.75" x14ac:dyDescent="0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2.75" x14ac:dyDescent="0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2.75" x14ac:dyDescent="0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2.75" x14ac:dyDescent="0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2.75" x14ac:dyDescent="0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2.75" x14ac:dyDescent="0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2.75" x14ac:dyDescent="0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2.75" x14ac:dyDescent="0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2.75" x14ac:dyDescent="0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2.75" x14ac:dyDescent="0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2.75" x14ac:dyDescent="0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2.75" x14ac:dyDescent="0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2.75" x14ac:dyDescent="0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2.75" x14ac:dyDescent="0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2.75" x14ac:dyDescent="0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2.75" x14ac:dyDescent="0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2.75" x14ac:dyDescent="0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2.75" x14ac:dyDescent="0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2.75" x14ac:dyDescent="0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2.75" x14ac:dyDescent="0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2.75" x14ac:dyDescent="0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2.75" x14ac:dyDescent="0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2.75" x14ac:dyDescent="0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2.75" x14ac:dyDescent="0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2.75" x14ac:dyDescent="0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2.75" x14ac:dyDescent="0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2.75" x14ac:dyDescent="0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2.75" x14ac:dyDescent="0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2.75" x14ac:dyDescent="0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2.75" x14ac:dyDescent="0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2.75" x14ac:dyDescent="0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2.75" x14ac:dyDescent="0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2.75" x14ac:dyDescent="0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2.75" x14ac:dyDescent="0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2.75" x14ac:dyDescent="0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2.75" x14ac:dyDescent="0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2.75" x14ac:dyDescent="0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2.75" x14ac:dyDescent="0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2.75" x14ac:dyDescent="0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2.75" x14ac:dyDescent="0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2.75" x14ac:dyDescent="0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2.75" x14ac:dyDescent="0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2.75" x14ac:dyDescent="0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2.75" x14ac:dyDescent="0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2.75" x14ac:dyDescent="0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2.75" x14ac:dyDescent="0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2.75" x14ac:dyDescent="0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2.75" x14ac:dyDescent="0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2.75" x14ac:dyDescent="0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2.75" x14ac:dyDescent="0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2.75" x14ac:dyDescent="0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2.75" x14ac:dyDescent="0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2.75" x14ac:dyDescent="0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2.75" x14ac:dyDescent="0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2.75" x14ac:dyDescent="0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2.75" x14ac:dyDescent="0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2.75" x14ac:dyDescent="0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2.75" x14ac:dyDescent="0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2.75" x14ac:dyDescent="0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2.75" x14ac:dyDescent="0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2.75" x14ac:dyDescent="0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2.75" x14ac:dyDescent="0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2.75" x14ac:dyDescent="0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2.75" x14ac:dyDescent="0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2.75" x14ac:dyDescent="0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2.75" x14ac:dyDescent="0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2.75" x14ac:dyDescent="0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2.75" x14ac:dyDescent="0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2.75" x14ac:dyDescent="0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2.75" x14ac:dyDescent="0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2.75" x14ac:dyDescent="0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2.75" x14ac:dyDescent="0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2.75" x14ac:dyDescent="0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2.75" x14ac:dyDescent="0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2.75" x14ac:dyDescent="0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2.75" x14ac:dyDescent="0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2.75" x14ac:dyDescent="0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2.75" x14ac:dyDescent="0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2.75" x14ac:dyDescent="0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2.75" x14ac:dyDescent="0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2.75" x14ac:dyDescent="0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2.75" x14ac:dyDescent="0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2.75" x14ac:dyDescent="0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2.75" x14ac:dyDescent="0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2.75" x14ac:dyDescent="0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2.75" x14ac:dyDescent="0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2.75" x14ac:dyDescent="0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2.75" x14ac:dyDescent="0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2.75" x14ac:dyDescent="0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2.75" x14ac:dyDescent="0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2.75" x14ac:dyDescent="0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2.75" x14ac:dyDescent="0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2.75" x14ac:dyDescent="0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2.75" x14ac:dyDescent="0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2.75" x14ac:dyDescent="0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2.75" x14ac:dyDescent="0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2.75" x14ac:dyDescent="0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2.75" x14ac:dyDescent="0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2.75" x14ac:dyDescent="0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2.75" x14ac:dyDescent="0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2.75" x14ac:dyDescent="0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2.75" x14ac:dyDescent="0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2.75" x14ac:dyDescent="0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2.75" x14ac:dyDescent="0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2.75" x14ac:dyDescent="0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2.75" x14ac:dyDescent="0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2.75" x14ac:dyDescent="0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2.75" x14ac:dyDescent="0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2.75" x14ac:dyDescent="0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2.75" x14ac:dyDescent="0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2.75" x14ac:dyDescent="0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2.75" x14ac:dyDescent="0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2.75" x14ac:dyDescent="0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2.75" x14ac:dyDescent="0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2.75" x14ac:dyDescent="0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2.75" x14ac:dyDescent="0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2.75" x14ac:dyDescent="0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2.75" x14ac:dyDescent="0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2.75" x14ac:dyDescent="0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2.75" x14ac:dyDescent="0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2.75" x14ac:dyDescent="0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2.75" x14ac:dyDescent="0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2.75" x14ac:dyDescent="0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2.75" x14ac:dyDescent="0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2.75" x14ac:dyDescent="0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2.75" x14ac:dyDescent="0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2.75" x14ac:dyDescent="0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2.75" x14ac:dyDescent="0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2.75" x14ac:dyDescent="0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2.75" x14ac:dyDescent="0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2.75" x14ac:dyDescent="0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2.75" x14ac:dyDescent="0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2.75" x14ac:dyDescent="0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2.75" x14ac:dyDescent="0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2.75" x14ac:dyDescent="0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2.75" x14ac:dyDescent="0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2.75" x14ac:dyDescent="0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2.75" x14ac:dyDescent="0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2.75" x14ac:dyDescent="0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2.75" x14ac:dyDescent="0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2.75" x14ac:dyDescent="0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2.75" x14ac:dyDescent="0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2.75" x14ac:dyDescent="0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2.75" x14ac:dyDescent="0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2.75" x14ac:dyDescent="0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2.75" x14ac:dyDescent="0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2.75" x14ac:dyDescent="0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2.75" x14ac:dyDescent="0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2.75" x14ac:dyDescent="0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2.75" x14ac:dyDescent="0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2.75" x14ac:dyDescent="0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2.75" x14ac:dyDescent="0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2.75" x14ac:dyDescent="0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2.75" x14ac:dyDescent="0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2.75" x14ac:dyDescent="0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2.75" x14ac:dyDescent="0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2.75" x14ac:dyDescent="0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2.75" x14ac:dyDescent="0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2.75" x14ac:dyDescent="0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2.75" x14ac:dyDescent="0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2.75" x14ac:dyDescent="0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2.75" x14ac:dyDescent="0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2.75" x14ac:dyDescent="0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2.75" x14ac:dyDescent="0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2.75" x14ac:dyDescent="0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2.75" x14ac:dyDescent="0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2.75" x14ac:dyDescent="0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2.75" x14ac:dyDescent="0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2.75" x14ac:dyDescent="0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2.75" x14ac:dyDescent="0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2.75" x14ac:dyDescent="0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2.75" x14ac:dyDescent="0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2.75" x14ac:dyDescent="0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2.75" x14ac:dyDescent="0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2.75" x14ac:dyDescent="0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2.75" x14ac:dyDescent="0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2.75" x14ac:dyDescent="0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2.75" x14ac:dyDescent="0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2.75" x14ac:dyDescent="0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2.75" x14ac:dyDescent="0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2.75" x14ac:dyDescent="0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2.75" x14ac:dyDescent="0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2.75" x14ac:dyDescent="0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2.75" x14ac:dyDescent="0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2.75" x14ac:dyDescent="0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2.75" x14ac:dyDescent="0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2.75" x14ac:dyDescent="0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2.75" x14ac:dyDescent="0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2.75" x14ac:dyDescent="0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2.75" x14ac:dyDescent="0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2.75" x14ac:dyDescent="0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2.75" x14ac:dyDescent="0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2.75" x14ac:dyDescent="0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2.75" x14ac:dyDescent="0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2.75" x14ac:dyDescent="0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2.75" x14ac:dyDescent="0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2.75" x14ac:dyDescent="0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2.75" x14ac:dyDescent="0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2.75" x14ac:dyDescent="0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2.75" x14ac:dyDescent="0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2.75" x14ac:dyDescent="0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2.75" x14ac:dyDescent="0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2.75" x14ac:dyDescent="0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2.75" x14ac:dyDescent="0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2.75" x14ac:dyDescent="0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2.75" x14ac:dyDescent="0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2.75" x14ac:dyDescent="0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2.75" x14ac:dyDescent="0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2.75" x14ac:dyDescent="0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2.75" x14ac:dyDescent="0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2.75" x14ac:dyDescent="0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2.75" x14ac:dyDescent="0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2.75" x14ac:dyDescent="0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2.75" x14ac:dyDescent="0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2.75" x14ac:dyDescent="0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2.75" x14ac:dyDescent="0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2.75" x14ac:dyDescent="0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2.75" x14ac:dyDescent="0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2.75" x14ac:dyDescent="0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2.75" x14ac:dyDescent="0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2.75" x14ac:dyDescent="0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2.75" x14ac:dyDescent="0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2.75" x14ac:dyDescent="0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2.75" x14ac:dyDescent="0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2.75" x14ac:dyDescent="0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2.75" x14ac:dyDescent="0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2.75" x14ac:dyDescent="0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2.75" x14ac:dyDescent="0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2.75" x14ac:dyDescent="0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2.75" x14ac:dyDescent="0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2.75" x14ac:dyDescent="0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2.75" x14ac:dyDescent="0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2.75" x14ac:dyDescent="0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2.75" x14ac:dyDescent="0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2.75" x14ac:dyDescent="0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2.75" x14ac:dyDescent="0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2.75" x14ac:dyDescent="0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2.75" x14ac:dyDescent="0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2.75" x14ac:dyDescent="0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2.75" x14ac:dyDescent="0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2.75" x14ac:dyDescent="0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2.75" x14ac:dyDescent="0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2.75" x14ac:dyDescent="0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2.75" x14ac:dyDescent="0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2.75" x14ac:dyDescent="0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2.75" x14ac:dyDescent="0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2.75" x14ac:dyDescent="0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2.75" x14ac:dyDescent="0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2.75" x14ac:dyDescent="0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2.75" x14ac:dyDescent="0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2.75" x14ac:dyDescent="0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2.75" x14ac:dyDescent="0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2.75" x14ac:dyDescent="0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2.75" x14ac:dyDescent="0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2.75" x14ac:dyDescent="0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2.75" x14ac:dyDescent="0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2.75" x14ac:dyDescent="0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2.75" x14ac:dyDescent="0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2.75" x14ac:dyDescent="0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2.75" x14ac:dyDescent="0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2.75" x14ac:dyDescent="0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2.75" x14ac:dyDescent="0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2.75" x14ac:dyDescent="0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2.75" x14ac:dyDescent="0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2.75" x14ac:dyDescent="0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2.75" x14ac:dyDescent="0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2.75" x14ac:dyDescent="0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2.75" x14ac:dyDescent="0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2.75" x14ac:dyDescent="0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2.75" x14ac:dyDescent="0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2.75" x14ac:dyDescent="0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2.75" x14ac:dyDescent="0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2.75" x14ac:dyDescent="0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2.75" x14ac:dyDescent="0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2.75" x14ac:dyDescent="0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2.75" x14ac:dyDescent="0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2.75" x14ac:dyDescent="0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2.75" x14ac:dyDescent="0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2.75" x14ac:dyDescent="0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2.75" x14ac:dyDescent="0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2.75" x14ac:dyDescent="0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2.75" x14ac:dyDescent="0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2.75" x14ac:dyDescent="0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2.75" x14ac:dyDescent="0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2.75" x14ac:dyDescent="0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2.75" x14ac:dyDescent="0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2.75" x14ac:dyDescent="0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2.75" x14ac:dyDescent="0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2.75" x14ac:dyDescent="0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2.75" x14ac:dyDescent="0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2.75" x14ac:dyDescent="0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2.75" x14ac:dyDescent="0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2.75" x14ac:dyDescent="0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2.75" x14ac:dyDescent="0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2.75" x14ac:dyDescent="0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2.75" x14ac:dyDescent="0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2.75" x14ac:dyDescent="0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2.75" x14ac:dyDescent="0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2.75" x14ac:dyDescent="0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2.75" x14ac:dyDescent="0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2.75" x14ac:dyDescent="0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2.75" x14ac:dyDescent="0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2.75" x14ac:dyDescent="0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2.75" x14ac:dyDescent="0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2.75" x14ac:dyDescent="0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2.75" x14ac:dyDescent="0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2.75" x14ac:dyDescent="0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2.75" x14ac:dyDescent="0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2.75" x14ac:dyDescent="0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2.75" x14ac:dyDescent="0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2.75" x14ac:dyDescent="0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2.75" x14ac:dyDescent="0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2.75" x14ac:dyDescent="0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2.75" x14ac:dyDescent="0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2.75" x14ac:dyDescent="0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2.75" x14ac:dyDescent="0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2.75" x14ac:dyDescent="0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2.75" x14ac:dyDescent="0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2.75" x14ac:dyDescent="0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2.75" x14ac:dyDescent="0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2.75" x14ac:dyDescent="0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2.75" x14ac:dyDescent="0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2.75" x14ac:dyDescent="0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2.75" x14ac:dyDescent="0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2.75" x14ac:dyDescent="0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2.75" x14ac:dyDescent="0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2.75" x14ac:dyDescent="0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2.75" x14ac:dyDescent="0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2.75" x14ac:dyDescent="0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2.75" x14ac:dyDescent="0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2.75" x14ac:dyDescent="0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2.75" x14ac:dyDescent="0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2.75" x14ac:dyDescent="0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2.75" x14ac:dyDescent="0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2.75" x14ac:dyDescent="0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2.75" x14ac:dyDescent="0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2.75" x14ac:dyDescent="0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2.75" x14ac:dyDescent="0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2.75" x14ac:dyDescent="0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2.75" x14ac:dyDescent="0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2.75" x14ac:dyDescent="0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2.75" x14ac:dyDescent="0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2.75" x14ac:dyDescent="0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2.75" x14ac:dyDescent="0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2.75" x14ac:dyDescent="0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2.75" x14ac:dyDescent="0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2.75" x14ac:dyDescent="0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2.75" x14ac:dyDescent="0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2.75" x14ac:dyDescent="0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2.75" x14ac:dyDescent="0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2.75" x14ac:dyDescent="0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2.75" x14ac:dyDescent="0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2.75" x14ac:dyDescent="0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2.75" x14ac:dyDescent="0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2.75" x14ac:dyDescent="0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2.75" x14ac:dyDescent="0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2.75" x14ac:dyDescent="0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2.75" x14ac:dyDescent="0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2.75" x14ac:dyDescent="0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2.75" x14ac:dyDescent="0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2.75" x14ac:dyDescent="0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2.75" x14ac:dyDescent="0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2.75" x14ac:dyDescent="0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2.75" x14ac:dyDescent="0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2.75" x14ac:dyDescent="0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2.75" x14ac:dyDescent="0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2.75" x14ac:dyDescent="0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2.75" x14ac:dyDescent="0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2.75" x14ac:dyDescent="0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2.75" x14ac:dyDescent="0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2.75" x14ac:dyDescent="0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2.75" x14ac:dyDescent="0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2.75" x14ac:dyDescent="0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2.75" x14ac:dyDescent="0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2.75" x14ac:dyDescent="0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2.75" x14ac:dyDescent="0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2.75" x14ac:dyDescent="0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2.75" x14ac:dyDescent="0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2.75" x14ac:dyDescent="0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2.75" x14ac:dyDescent="0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2.75" x14ac:dyDescent="0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2.75" x14ac:dyDescent="0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2.75" x14ac:dyDescent="0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2.75" x14ac:dyDescent="0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2.75" x14ac:dyDescent="0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2.75" x14ac:dyDescent="0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2.75" x14ac:dyDescent="0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2.75" x14ac:dyDescent="0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2.75" x14ac:dyDescent="0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2.75" x14ac:dyDescent="0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2.75" x14ac:dyDescent="0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2.75" x14ac:dyDescent="0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2.75" x14ac:dyDescent="0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2.75" x14ac:dyDescent="0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2.75" x14ac:dyDescent="0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2.75" x14ac:dyDescent="0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2.75" x14ac:dyDescent="0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2.75" x14ac:dyDescent="0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2.75" x14ac:dyDescent="0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2.75" x14ac:dyDescent="0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2.75" x14ac:dyDescent="0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2.75" x14ac:dyDescent="0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2.75" x14ac:dyDescent="0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2.75" x14ac:dyDescent="0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2.75" x14ac:dyDescent="0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2.75" x14ac:dyDescent="0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2.75" x14ac:dyDescent="0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2.75" x14ac:dyDescent="0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2.75" x14ac:dyDescent="0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2.75" x14ac:dyDescent="0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2.75" x14ac:dyDescent="0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2.75" x14ac:dyDescent="0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2.75" x14ac:dyDescent="0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2.75" x14ac:dyDescent="0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2.75" x14ac:dyDescent="0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2.75" x14ac:dyDescent="0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2.75" x14ac:dyDescent="0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2.75" x14ac:dyDescent="0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2.75" x14ac:dyDescent="0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2.75" x14ac:dyDescent="0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2.75" x14ac:dyDescent="0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2.75" x14ac:dyDescent="0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2.75" x14ac:dyDescent="0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2.75" x14ac:dyDescent="0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2.75" x14ac:dyDescent="0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2.75" x14ac:dyDescent="0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2.75" x14ac:dyDescent="0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2.75" x14ac:dyDescent="0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2.75" x14ac:dyDescent="0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2.75" x14ac:dyDescent="0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2.75" x14ac:dyDescent="0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2.75" x14ac:dyDescent="0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2.75" x14ac:dyDescent="0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2.75" x14ac:dyDescent="0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2.75" x14ac:dyDescent="0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2.75" x14ac:dyDescent="0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2.75" x14ac:dyDescent="0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2.75" x14ac:dyDescent="0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2.75" x14ac:dyDescent="0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2.75" x14ac:dyDescent="0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2.75" x14ac:dyDescent="0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2.75" x14ac:dyDescent="0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2.75" x14ac:dyDescent="0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2.75" x14ac:dyDescent="0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2.75" x14ac:dyDescent="0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2.75" x14ac:dyDescent="0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2.75" x14ac:dyDescent="0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2.75" x14ac:dyDescent="0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2.75" x14ac:dyDescent="0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2.75" x14ac:dyDescent="0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2.75" x14ac:dyDescent="0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2.75" x14ac:dyDescent="0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2.75" x14ac:dyDescent="0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2.75" x14ac:dyDescent="0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2.75" x14ac:dyDescent="0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2.75" x14ac:dyDescent="0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2.75" x14ac:dyDescent="0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2.75" x14ac:dyDescent="0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2.75" x14ac:dyDescent="0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2.75" x14ac:dyDescent="0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2.75" x14ac:dyDescent="0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2.75" x14ac:dyDescent="0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2.75" x14ac:dyDescent="0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2.75" x14ac:dyDescent="0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2.75" x14ac:dyDescent="0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2.75" x14ac:dyDescent="0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2.75" x14ac:dyDescent="0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2.75" x14ac:dyDescent="0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2.75" x14ac:dyDescent="0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2.75" x14ac:dyDescent="0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2.75" x14ac:dyDescent="0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2.75" x14ac:dyDescent="0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2.75" x14ac:dyDescent="0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2.75" x14ac:dyDescent="0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2.75" x14ac:dyDescent="0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2.75" x14ac:dyDescent="0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2.75" x14ac:dyDescent="0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2.75" x14ac:dyDescent="0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2.75" x14ac:dyDescent="0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2.75" x14ac:dyDescent="0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2.75" x14ac:dyDescent="0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2.75" x14ac:dyDescent="0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2.75" x14ac:dyDescent="0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2.75" x14ac:dyDescent="0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2.75" x14ac:dyDescent="0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2.75" x14ac:dyDescent="0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2.75" x14ac:dyDescent="0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2.75" x14ac:dyDescent="0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2.75" x14ac:dyDescent="0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2.75" x14ac:dyDescent="0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2.75" x14ac:dyDescent="0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2.75" x14ac:dyDescent="0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2.75" x14ac:dyDescent="0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2.75" x14ac:dyDescent="0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2.75" x14ac:dyDescent="0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2.75" x14ac:dyDescent="0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2.75" x14ac:dyDescent="0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2.75" x14ac:dyDescent="0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2.75" x14ac:dyDescent="0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2.75" x14ac:dyDescent="0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2.75" x14ac:dyDescent="0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2.75" x14ac:dyDescent="0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2.75" x14ac:dyDescent="0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2.75" x14ac:dyDescent="0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2.75" x14ac:dyDescent="0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2.75" x14ac:dyDescent="0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2.75" x14ac:dyDescent="0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2.75" x14ac:dyDescent="0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2.75" x14ac:dyDescent="0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2.75" x14ac:dyDescent="0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2.75" x14ac:dyDescent="0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2.75" x14ac:dyDescent="0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2.75" x14ac:dyDescent="0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2.75" x14ac:dyDescent="0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2.75" x14ac:dyDescent="0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2.75" x14ac:dyDescent="0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2.75" x14ac:dyDescent="0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2.75" x14ac:dyDescent="0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2.75" x14ac:dyDescent="0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2.75" x14ac:dyDescent="0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2.75" x14ac:dyDescent="0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2.75" x14ac:dyDescent="0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2.75" x14ac:dyDescent="0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2.75" x14ac:dyDescent="0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2.75" x14ac:dyDescent="0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2.75" x14ac:dyDescent="0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2.75" x14ac:dyDescent="0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2.75" x14ac:dyDescent="0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2.75" x14ac:dyDescent="0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2.75" x14ac:dyDescent="0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2.75" x14ac:dyDescent="0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2.75" x14ac:dyDescent="0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2.75" x14ac:dyDescent="0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2.75" x14ac:dyDescent="0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2.75" x14ac:dyDescent="0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2.75" x14ac:dyDescent="0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2.75" x14ac:dyDescent="0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2.75" x14ac:dyDescent="0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2.75" x14ac:dyDescent="0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2.75" x14ac:dyDescent="0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2.75" x14ac:dyDescent="0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2.75" x14ac:dyDescent="0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2.75" x14ac:dyDescent="0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2.75" x14ac:dyDescent="0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2.75" x14ac:dyDescent="0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2.75" x14ac:dyDescent="0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2.75" x14ac:dyDescent="0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2.75" x14ac:dyDescent="0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2.75" x14ac:dyDescent="0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2.75" x14ac:dyDescent="0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2.75" x14ac:dyDescent="0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2.75" x14ac:dyDescent="0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2.75" x14ac:dyDescent="0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2.75" x14ac:dyDescent="0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2.75" x14ac:dyDescent="0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2.75" x14ac:dyDescent="0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2.75" x14ac:dyDescent="0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2.75" x14ac:dyDescent="0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2.75" x14ac:dyDescent="0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2.75" x14ac:dyDescent="0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2.75" x14ac:dyDescent="0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2.75" x14ac:dyDescent="0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2.75" x14ac:dyDescent="0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2.75" x14ac:dyDescent="0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2.75" x14ac:dyDescent="0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2.75" x14ac:dyDescent="0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2.75" x14ac:dyDescent="0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2.75" x14ac:dyDescent="0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2.75" x14ac:dyDescent="0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2.75" x14ac:dyDescent="0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2.75" x14ac:dyDescent="0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2.75" x14ac:dyDescent="0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2.75" x14ac:dyDescent="0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2.75" x14ac:dyDescent="0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2.75" x14ac:dyDescent="0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2.75" x14ac:dyDescent="0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2.75" x14ac:dyDescent="0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2.75" x14ac:dyDescent="0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2.75" x14ac:dyDescent="0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2.75" x14ac:dyDescent="0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2.75" x14ac:dyDescent="0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2.75" x14ac:dyDescent="0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2.75" x14ac:dyDescent="0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2.75" x14ac:dyDescent="0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2.75" x14ac:dyDescent="0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2.75" x14ac:dyDescent="0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2.75" x14ac:dyDescent="0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2.75" x14ac:dyDescent="0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2.75" x14ac:dyDescent="0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2.75" x14ac:dyDescent="0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2.75" x14ac:dyDescent="0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2.75" x14ac:dyDescent="0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2.75" x14ac:dyDescent="0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2.75" x14ac:dyDescent="0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2.75" x14ac:dyDescent="0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2.75" x14ac:dyDescent="0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2.75" x14ac:dyDescent="0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2.75" x14ac:dyDescent="0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2.75" x14ac:dyDescent="0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2.75" x14ac:dyDescent="0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2.75" x14ac:dyDescent="0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2.75" x14ac:dyDescent="0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2.75" x14ac:dyDescent="0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2.75" x14ac:dyDescent="0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2.75" x14ac:dyDescent="0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2.75" x14ac:dyDescent="0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2.75" x14ac:dyDescent="0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2.75" x14ac:dyDescent="0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2.75" x14ac:dyDescent="0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2.75" x14ac:dyDescent="0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2.75" x14ac:dyDescent="0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2.75" x14ac:dyDescent="0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2.75" x14ac:dyDescent="0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2.75" x14ac:dyDescent="0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2.75" x14ac:dyDescent="0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2.75" x14ac:dyDescent="0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2.75" x14ac:dyDescent="0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2.75" x14ac:dyDescent="0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2.75" x14ac:dyDescent="0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2.75" x14ac:dyDescent="0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2.75" x14ac:dyDescent="0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2.75" x14ac:dyDescent="0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2.75" x14ac:dyDescent="0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2.75" x14ac:dyDescent="0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2.75" x14ac:dyDescent="0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2.75" x14ac:dyDescent="0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2.75" x14ac:dyDescent="0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2.75" x14ac:dyDescent="0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2.75" x14ac:dyDescent="0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2.75" x14ac:dyDescent="0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2.75" x14ac:dyDescent="0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2.75" x14ac:dyDescent="0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2.75" x14ac:dyDescent="0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2.75" x14ac:dyDescent="0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2.75" x14ac:dyDescent="0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2.75" x14ac:dyDescent="0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2.75" x14ac:dyDescent="0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2.75" x14ac:dyDescent="0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2.75" x14ac:dyDescent="0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2.75" x14ac:dyDescent="0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2.75" x14ac:dyDescent="0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2.75" x14ac:dyDescent="0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2.75" x14ac:dyDescent="0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2.75" x14ac:dyDescent="0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2.75" x14ac:dyDescent="0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2.75" x14ac:dyDescent="0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2.75" x14ac:dyDescent="0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2.75" x14ac:dyDescent="0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2.75" x14ac:dyDescent="0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2.75" x14ac:dyDescent="0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2.75" x14ac:dyDescent="0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2.75" x14ac:dyDescent="0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2.75" x14ac:dyDescent="0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2.75" x14ac:dyDescent="0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2.75" x14ac:dyDescent="0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2.75" x14ac:dyDescent="0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2.75" x14ac:dyDescent="0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2.75" x14ac:dyDescent="0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2.75" x14ac:dyDescent="0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2.75" x14ac:dyDescent="0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2.75" x14ac:dyDescent="0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2.75" x14ac:dyDescent="0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2.75" x14ac:dyDescent="0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2.75" x14ac:dyDescent="0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2.75" x14ac:dyDescent="0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2.75" x14ac:dyDescent="0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2.75" x14ac:dyDescent="0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2.75" x14ac:dyDescent="0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2.75" x14ac:dyDescent="0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2.75" x14ac:dyDescent="0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2.75" x14ac:dyDescent="0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2.75" x14ac:dyDescent="0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2.75" x14ac:dyDescent="0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2.75" x14ac:dyDescent="0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2.75" x14ac:dyDescent="0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2.75" x14ac:dyDescent="0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2.75" x14ac:dyDescent="0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2.75" x14ac:dyDescent="0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2.75" x14ac:dyDescent="0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2.75" x14ac:dyDescent="0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2.75" x14ac:dyDescent="0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2.75" x14ac:dyDescent="0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2.75" x14ac:dyDescent="0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2.75" x14ac:dyDescent="0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2.75" x14ac:dyDescent="0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2.75" x14ac:dyDescent="0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2.75" x14ac:dyDescent="0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2.75" x14ac:dyDescent="0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2.75" x14ac:dyDescent="0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2.75" x14ac:dyDescent="0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2.75" x14ac:dyDescent="0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2.75" x14ac:dyDescent="0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2.75" x14ac:dyDescent="0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2.75" x14ac:dyDescent="0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2.75" x14ac:dyDescent="0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2.75" x14ac:dyDescent="0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2.75" x14ac:dyDescent="0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2.75" x14ac:dyDescent="0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2.75" x14ac:dyDescent="0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2.75" x14ac:dyDescent="0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2.75" x14ac:dyDescent="0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2.75" x14ac:dyDescent="0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2.75" x14ac:dyDescent="0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2.75" x14ac:dyDescent="0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2.75" x14ac:dyDescent="0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2.75" x14ac:dyDescent="0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2.75" x14ac:dyDescent="0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2.75" x14ac:dyDescent="0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2.75" x14ac:dyDescent="0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2.75" x14ac:dyDescent="0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2.75" x14ac:dyDescent="0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2.75" x14ac:dyDescent="0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2.75" x14ac:dyDescent="0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2.75" x14ac:dyDescent="0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2.75" x14ac:dyDescent="0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2.75" x14ac:dyDescent="0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2.75" x14ac:dyDescent="0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2.75" x14ac:dyDescent="0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2.75" x14ac:dyDescent="0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2.75" x14ac:dyDescent="0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2.75" x14ac:dyDescent="0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2.75" x14ac:dyDescent="0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2.75" x14ac:dyDescent="0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2.75" x14ac:dyDescent="0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2.75" x14ac:dyDescent="0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2.75" x14ac:dyDescent="0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2.75" x14ac:dyDescent="0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2.75" x14ac:dyDescent="0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2.75" x14ac:dyDescent="0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2.75" x14ac:dyDescent="0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2.75" x14ac:dyDescent="0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2.75" x14ac:dyDescent="0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2.75" x14ac:dyDescent="0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2.75" x14ac:dyDescent="0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2.75" x14ac:dyDescent="0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2.75" x14ac:dyDescent="0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2.75" x14ac:dyDescent="0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2.75" x14ac:dyDescent="0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2.75" x14ac:dyDescent="0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2.75" x14ac:dyDescent="0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2.75" x14ac:dyDescent="0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2.75" x14ac:dyDescent="0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2.75" x14ac:dyDescent="0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2.75" x14ac:dyDescent="0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2.75" x14ac:dyDescent="0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2.75" x14ac:dyDescent="0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2.75" x14ac:dyDescent="0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2.75" x14ac:dyDescent="0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2.75" x14ac:dyDescent="0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2.75" x14ac:dyDescent="0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2.75" x14ac:dyDescent="0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2.75" x14ac:dyDescent="0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2.75" x14ac:dyDescent="0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2.75" x14ac:dyDescent="0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2.75" x14ac:dyDescent="0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2.75" x14ac:dyDescent="0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2.75" x14ac:dyDescent="0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2.75" x14ac:dyDescent="0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2.75" x14ac:dyDescent="0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2.75" x14ac:dyDescent="0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2.75" x14ac:dyDescent="0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2.75" x14ac:dyDescent="0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2.75" x14ac:dyDescent="0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2.75" x14ac:dyDescent="0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2.75" x14ac:dyDescent="0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2.75" x14ac:dyDescent="0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2.75" x14ac:dyDescent="0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2.75" x14ac:dyDescent="0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2.75" x14ac:dyDescent="0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2.75" x14ac:dyDescent="0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2.75" x14ac:dyDescent="0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2.75" x14ac:dyDescent="0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2.75" x14ac:dyDescent="0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2.75" x14ac:dyDescent="0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2.75" x14ac:dyDescent="0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2.75" x14ac:dyDescent="0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2.75" x14ac:dyDescent="0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2.75" x14ac:dyDescent="0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2.75" x14ac:dyDescent="0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2.75" x14ac:dyDescent="0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2.75" x14ac:dyDescent="0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2.75" x14ac:dyDescent="0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2.75" x14ac:dyDescent="0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2.75" x14ac:dyDescent="0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2.75" x14ac:dyDescent="0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2.75" x14ac:dyDescent="0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2.75" x14ac:dyDescent="0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2.75" x14ac:dyDescent="0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2.75" x14ac:dyDescent="0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2.75" x14ac:dyDescent="0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2.75" x14ac:dyDescent="0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2.75" x14ac:dyDescent="0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2.75" x14ac:dyDescent="0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2.75" x14ac:dyDescent="0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2.75" x14ac:dyDescent="0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2.75" x14ac:dyDescent="0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2.75" x14ac:dyDescent="0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2.75" x14ac:dyDescent="0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2.75" x14ac:dyDescent="0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2.75" x14ac:dyDescent="0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2.75" x14ac:dyDescent="0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2.75" x14ac:dyDescent="0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2.75" x14ac:dyDescent="0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2.75" x14ac:dyDescent="0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2.75" x14ac:dyDescent="0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2.75" x14ac:dyDescent="0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2.75" x14ac:dyDescent="0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2.75" x14ac:dyDescent="0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2.75" x14ac:dyDescent="0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2.75" x14ac:dyDescent="0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2.75" x14ac:dyDescent="0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2.75" x14ac:dyDescent="0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2.75" x14ac:dyDescent="0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2.75" x14ac:dyDescent="0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2.75" x14ac:dyDescent="0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2.75" x14ac:dyDescent="0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2.75" x14ac:dyDescent="0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2.75" x14ac:dyDescent="0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2.75" x14ac:dyDescent="0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2.75" x14ac:dyDescent="0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2.75" x14ac:dyDescent="0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2.75" x14ac:dyDescent="0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2.75" x14ac:dyDescent="0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2.75" x14ac:dyDescent="0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2.75" x14ac:dyDescent="0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2.75" x14ac:dyDescent="0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2.75" x14ac:dyDescent="0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2.75" x14ac:dyDescent="0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2.75" x14ac:dyDescent="0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2.75" x14ac:dyDescent="0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2.75" x14ac:dyDescent="0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2.75" x14ac:dyDescent="0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2.75" x14ac:dyDescent="0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2.75" x14ac:dyDescent="0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2.75" x14ac:dyDescent="0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2.75" x14ac:dyDescent="0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2.75" x14ac:dyDescent="0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2.75" x14ac:dyDescent="0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2.75" x14ac:dyDescent="0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2.75" x14ac:dyDescent="0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2.75" x14ac:dyDescent="0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2.75" x14ac:dyDescent="0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2.75" x14ac:dyDescent="0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2.75" x14ac:dyDescent="0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2.75" x14ac:dyDescent="0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2.75" x14ac:dyDescent="0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2.75" x14ac:dyDescent="0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2.75" x14ac:dyDescent="0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2.75" x14ac:dyDescent="0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2.75" x14ac:dyDescent="0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2.75" x14ac:dyDescent="0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2.75" x14ac:dyDescent="0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2.75" x14ac:dyDescent="0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2.75" x14ac:dyDescent="0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2.75" x14ac:dyDescent="0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2.75" x14ac:dyDescent="0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2.75" x14ac:dyDescent="0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2.75" x14ac:dyDescent="0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2.75" x14ac:dyDescent="0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2.75" x14ac:dyDescent="0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2.75" x14ac:dyDescent="0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2.75" x14ac:dyDescent="0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2.75" x14ac:dyDescent="0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2.75" x14ac:dyDescent="0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2.75" x14ac:dyDescent="0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2.75" x14ac:dyDescent="0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2.75" x14ac:dyDescent="0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2.75" x14ac:dyDescent="0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2.75" x14ac:dyDescent="0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2.75" x14ac:dyDescent="0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2.75" x14ac:dyDescent="0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2.75" x14ac:dyDescent="0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2.75" x14ac:dyDescent="0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2.75" x14ac:dyDescent="0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2.75" x14ac:dyDescent="0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2.75" x14ac:dyDescent="0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2.75" x14ac:dyDescent="0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2.75" x14ac:dyDescent="0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2.75" x14ac:dyDescent="0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2.75" x14ac:dyDescent="0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2.75" x14ac:dyDescent="0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2.75" x14ac:dyDescent="0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2.75" x14ac:dyDescent="0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2.75" x14ac:dyDescent="0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2.75" x14ac:dyDescent="0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2.75" x14ac:dyDescent="0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2.75" x14ac:dyDescent="0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2.75" x14ac:dyDescent="0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2.75" x14ac:dyDescent="0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2.75" x14ac:dyDescent="0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2.75" x14ac:dyDescent="0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2.75" x14ac:dyDescent="0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2.75" x14ac:dyDescent="0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2.75" x14ac:dyDescent="0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2.75" x14ac:dyDescent="0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2.75" x14ac:dyDescent="0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2.75" x14ac:dyDescent="0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2.75" x14ac:dyDescent="0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2.75" x14ac:dyDescent="0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2.75" x14ac:dyDescent="0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2.75" x14ac:dyDescent="0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2.75" x14ac:dyDescent="0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2.75" x14ac:dyDescent="0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2.75" x14ac:dyDescent="0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2.75" x14ac:dyDescent="0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2.75" x14ac:dyDescent="0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2.75" x14ac:dyDescent="0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2.75" x14ac:dyDescent="0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2.75" x14ac:dyDescent="0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2.75" x14ac:dyDescent="0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2.75" x14ac:dyDescent="0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2.75" x14ac:dyDescent="0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2.75" x14ac:dyDescent="0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2.75" x14ac:dyDescent="0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2.75" x14ac:dyDescent="0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2.75" x14ac:dyDescent="0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2.75" x14ac:dyDescent="0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2.75" x14ac:dyDescent="0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2.75" x14ac:dyDescent="0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2.75" x14ac:dyDescent="0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2.75" x14ac:dyDescent="0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2.75" x14ac:dyDescent="0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2.75" x14ac:dyDescent="0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2.75" x14ac:dyDescent="0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2.75" x14ac:dyDescent="0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2.75" x14ac:dyDescent="0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2.75" x14ac:dyDescent="0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2.75" x14ac:dyDescent="0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2.75" x14ac:dyDescent="0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2.75" x14ac:dyDescent="0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2.75" x14ac:dyDescent="0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2.75" x14ac:dyDescent="0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2.75" x14ac:dyDescent="0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2.75" x14ac:dyDescent="0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2.75" x14ac:dyDescent="0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2.75" x14ac:dyDescent="0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2.75" x14ac:dyDescent="0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2.75" x14ac:dyDescent="0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2.75" x14ac:dyDescent="0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2.75" x14ac:dyDescent="0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2.75" x14ac:dyDescent="0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2.75" x14ac:dyDescent="0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2.75" x14ac:dyDescent="0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2.75" x14ac:dyDescent="0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2.75" x14ac:dyDescent="0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2.75" x14ac:dyDescent="0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2.75" x14ac:dyDescent="0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2.75" x14ac:dyDescent="0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2.75" x14ac:dyDescent="0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2.75" x14ac:dyDescent="0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2.75" x14ac:dyDescent="0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2.75" x14ac:dyDescent="0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2.75" x14ac:dyDescent="0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2.75" x14ac:dyDescent="0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2.75" x14ac:dyDescent="0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2.75" x14ac:dyDescent="0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2.75" x14ac:dyDescent="0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2.75" x14ac:dyDescent="0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2.75" x14ac:dyDescent="0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2.75" x14ac:dyDescent="0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2.75" x14ac:dyDescent="0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2.75" x14ac:dyDescent="0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2.75" x14ac:dyDescent="0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2.75" x14ac:dyDescent="0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2.75" x14ac:dyDescent="0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2.75" x14ac:dyDescent="0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2.75" x14ac:dyDescent="0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2.75" x14ac:dyDescent="0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2.75" x14ac:dyDescent="0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2.75" x14ac:dyDescent="0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2.75" x14ac:dyDescent="0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2.75" x14ac:dyDescent="0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2.75" x14ac:dyDescent="0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2.75" x14ac:dyDescent="0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2.75" x14ac:dyDescent="0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2.75" x14ac:dyDescent="0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2.75" x14ac:dyDescent="0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2.75" x14ac:dyDescent="0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2.75" x14ac:dyDescent="0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2.75" x14ac:dyDescent="0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2.75" x14ac:dyDescent="0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2.75" x14ac:dyDescent="0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2.75" x14ac:dyDescent="0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2.75" x14ac:dyDescent="0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2.75" x14ac:dyDescent="0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2.75" x14ac:dyDescent="0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2.75" x14ac:dyDescent="0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2.75" x14ac:dyDescent="0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2.75" x14ac:dyDescent="0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2.75" x14ac:dyDescent="0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2.75" x14ac:dyDescent="0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2.75" x14ac:dyDescent="0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2.75" x14ac:dyDescent="0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2.75" x14ac:dyDescent="0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2.75" x14ac:dyDescent="0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2.75" x14ac:dyDescent="0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2.75" x14ac:dyDescent="0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2.75" x14ac:dyDescent="0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2.75" x14ac:dyDescent="0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2.75" x14ac:dyDescent="0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2.75" x14ac:dyDescent="0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2.75" x14ac:dyDescent="0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2.75" x14ac:dyDescent="0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2.75" x14ac:dyDescent="0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2.75" x14ac:dyDescent="0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2.75" x14ac:dyDescent="0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2.75" x14ac:dyDescent="0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2.75" x14ac:dyDescent="0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2.75" x14ac:dyDescent="0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2.75" x14ac:dyDescent="0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2.75" x14ac:dyDescent="0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2.75" x14ac:dyDescent="0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2.75" x14ac:dyDescent="0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2.75" x14ac:dyDescent="0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2.75" x14ac:dyDescent="0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2.75" x14ac:dyDescent="0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2.75" x14ac:dyDescent="0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2.75" x14ac:dyDescent="0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2.75" x14ac:dyDescent="0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2.75" x14ac:dyDescent="0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2.75" x14ac:dyDescent="0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2.75" x14ac:dyDescent="0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2.75" x14ac:dyDescent="0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2.75" x14ac:dyDescent="0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2.75" x14ac:dyDescent="0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2.75" x14ac:dyDescent="0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2.75" x14ac:dyDescent="0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2.75" x14ac:dyDescent="0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2.75" x14ac:dyDescent="0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2.75" x14ac:dyDescent="0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2.75" x14ac:dyDescent="0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2.75" x14ac:dyDescent="0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2.75" x14ac:dyDescent="0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2.75" x14ac:dyDescent="0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2.75" x14ac:dyDescent="0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2.75" x14ac:dyDescent="0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2.75" x14ac:dyDescent="0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2.75" x14ac:dyDescent="0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2.75" x14ac:dyDescent="0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2.75" x14ac:dyDescent="0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2.75" x14ac:dyDescent="0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2.75" x14ac:dyDescent="0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2.75" x14ac:dyDescent="0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2.75" x14ac:dyDescent="0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2.75" x14ac:dyDescent="0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2.75" x14ac:dyDescent="0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2.75" x14ac:dyDescent="0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2.75" x14ac:dyDescent="0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2.75" x14ac:dyDescent="0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2.75" x14ac:dyDescent="0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2.75" x14ac:dyDescent="0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2.75" x14ac:dyDescent="0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2.75" x14ac:dyDescent="0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2.75" x14ac:dyDescent="0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2.75" x14ac:dyDescent="0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2.75" x14ac:dyDescent="0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2.75" x14ac:dyDescent="0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2.75" x14ac:dyDescent="0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2.75" x14ac:dyDescent="0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2.75" x14ac:dyDescent="0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2.75" x14ac:dyDescent="0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2.75" x14ac:dyDescent="0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2.75" x14ac:dyDescent="0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2.75" x14ac:dyDescent="0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2.75" x14ac:dyDescent="0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2.75" x14ac:dyDescent="0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2.75" x14ac:dyDescent="0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2.75" x14ac:dyDescent="0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2.75" x14ac:dyDescent="0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2.75" x14ac:dyDescent="0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2.75" x14ac:dyDescent="0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2.75" x14ac:dyDescent="0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2.75" x14ac:dyDescent="0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2.75" x14ac:dyDescent="0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2.75" x14ac:dyDescent="0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2.75" x14ac:dyDescent="0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2.75" x14ac:dyDescent="0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2.75" x14ac:dyDescent="0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2.75" x14ac:dyDescent="0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2.75" x14ac:dyDescent="0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2.75" x14ac:dyDescent="0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2.75" x14ac:dyDescent="0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2.75" x14ac:dyDescent="0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2.75" x14ac:dyDescent="0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2.75" x14ac:dyDescent="0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2.75" x14ac:dyDescent="0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2.75" x14ac:dyDescent="0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2.75" x14ac:dyDescent="0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2.75" x14ac:dyDescent="0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2.75" x14ac:dyDescent="0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2.75" x14ac:dyDescent="0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2.75" x14ac:dyDescent="0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2.75" x14ac:dyDescent="0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2.75" x14ac:dyDescent="0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2.75" x14ac:dyDescent="0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2.75" x14ac:dyDescent="0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2.75" x14ac:dyDescent="0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2.75" x14ac:dyDescent="0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2.75" x14ac:dyDescent="0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2.75" x14ac:dyDescent="0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2.75" x14ac:dyDescent="0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2.75" x14ac:dyDescent="0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2.75" x14ac:dyDescent="0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2.75" x14ac:dyDescent="0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2.75" x14ac:dyDescent="0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2.75" x14ac:dyDescent="0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2.75" x14ac:dyDescent="0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2.75" x14ac:dyDescent="0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2.75" x14ac:dyDescent="0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2.75" x14ac:dyDescent="0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2.75" x14ac:dyDescent="0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2.75" x14ac:dyDescent="0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2.75" x14ac:dyDescent="0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2.75" x14ac:dyDescent="0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2.75" x14ac:dyDescent="0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2.75" x14ac:dyDescent="0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2.75" x14ac:dyDescent="0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2.75" x14ac:dyDescent="0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2.75" x14ac:dyDescent="0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2.75" x14ac:dyDescent="0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2.75" x14ac:dyDescent="0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2.75" x14ac:dyDescent="0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2.75" x14ac:dyDescent="0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2.75" x14ac:dyDescent="0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2.75" x14ac:dyDescent="0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2.75" x14ac:dyDescent="0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2.75" x14ac:dyDescent="0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2.75" x14ac:dyDescent="0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2.75" x14ac:dyDescent="0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2.75" x14ac:dyDescent="0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2.75" x14ac:dyDescent="0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2.75" x14ac:dyDescent="0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2.75" x14ac:dyDescent="0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2.75" x14ac:dyDescent="0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2.75" x14ac:dyDescent="0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2.75" x14ac:dyDescent="0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2.75" x14ac:dyDescent="0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2.75" x14ac:dyDescent="0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2.75" x14ac:dyDescent="0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2.75" x14ac:dyDescent="0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2.75" x14ac:dyDescent="0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2.75" x14ac:dyDescent="0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2.75" x14ac:dyDescent="0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2.75" x14ac:dyDescent="0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2.75" x14ac:dyDescent="0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2.75" x14ac:dyDescent="0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2.75" x14ac:dyDescent="0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2.75" x14ac:dyDescent="0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2.75" x14ac:dyDescent="0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2.75" x14ac:dyDescent="0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2.75" x14ac:dyDescent="0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2.75" x14ac:dyDescent="0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2.75" x14ac:dyDescent="0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2.75" x14ac:dyDescent="0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2.75" x14ac:dyDescent="0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2.75" x14ac:dyDescent="0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2.75" x14ac:dyDescent="0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2.75" x14ac:dyDescent="0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2.75" x14ac:dyDescent="0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2.75" x14ac:dyDescent="0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2.75" x14ac:dyDescent="0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2.75" x14ac:dyDescent="0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2.75" x14ac:dyDescent="0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2.75" x14ac:dyDescent="0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2.75" x14ac:dyDescent="0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2.75" x14ac:dyDescent="0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2.75" x14ac:dyDescent="0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2.75" x14ac:dyDescent="0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2.75" x14ac:dyDescent="0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2.75" x14ac:dyDescent="0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2.75" x14ac:dyDescent="0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2.75" x14ac:dyDescent="0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2.75" x14ac:dyDescent="0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2.75" x14ac:dyDescent="0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2.75" x14ac:dyDescent="0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2.75" x14ac:dyDescent="0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2.75" x14ac:dyDescent="0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2.75" x14ac:dyDescent="0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2.75" x14ac:dyDescent="0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2.75" x14ac:dyDescent="0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2.75" x14ac:dyDescent="0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2.75" x14ac:dyDescent="0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2.75" x14ac:dyDescent="0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2.75" x14ac:dyDescent="0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2.75" x14ac:dyDescent="0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2.75" x14ac:dyDescent="0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2.75" x14ac:dyDescent="0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2.75" x14ac:dyDescent="0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2.75" x14ac:dyDescent="0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2.75" x14ac:dyDescent="0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2.75" x14ac:dyDescent="0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2.75" x14ac:dyDescent="0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2.75" x14ac:dyDescent="0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2.75" x14ac:dyDescent="0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2.75" x14ac:dyDescent="0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2.75" x14ac:dyDescent="0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2.75" x14ac:dyDescent="0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2.75" x14ac:dyDescent="0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2.75" x14ac:dyDescent="0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2.75" x14ac:dyDescent="0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2.75" x14ac:dyDescent="0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2.75" x14ac:dyDescent="0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2.75" x14ac:dyDescent="0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2.75" x14ac:dyDescent="0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2.75" x14ac:dyDescent="0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2.75" x14ac:dyDescent="0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2.75" x14ac:dyDescent="0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2.75" x14ac:dyDescent="0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2.75" x14ac:dyDescent="0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2.75" x14ac:dyDescent="0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2.75" x14ac:dyDescent="0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2.75" x14ac:dyDescent="0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2.75" x14ac:dyDescent="0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2.75" x14ac:dyDescent="0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2.75" x14ac:dyDescent="0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2.75" x14ac:dyDescent="0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2.75" x14ac:dyDescent="0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2.75" x14ac:dyDescent="0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2.75" x14ac:dyDescent="0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2.75" x14ac:dyDescent="0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2.75" x14ac:dyDescent="0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2.75" x14ac:dyDescent="0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2.75" x14ac:dyDescent="0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2.75" x14ac:dyDescent="0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2.75" x14ac:dyDescent="0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2.75" x14ac:dyDescent="0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2.75" x14ac:dyDescent="0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2.75" x14ac:dyDescent="0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2.75" x14ac:dyDescent="0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2.75" x14ac:dyDescent="0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2.75" x14ac:dyDescent="0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2.75" x14ac:dyDescent="0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2.75" x14ac:dyDescent="0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2.75" x14ac:dyDescent="0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2.75" x14ac:dyDescent="0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2.75" x14ac:dyDescent="0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2.75" x14ac:dyDescent="0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2.75" x14ac:dyDescent="0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2.75" x14ac:dyDescent="0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2.75" x14ac:dyDescent="0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2.75" x14ac:dyDescent="0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2.75" x14ac:dyDescent="0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2.75" x14ac:dyDescent="0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2.75" x14ac:dyDescent="0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2.75" x14ac:dyDescent="0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2.75" x14ac:dyDescent="0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2.75" x14ac:dyDescent="0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2.75" x14ac:dyDescent="0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2.75" x14ac:dyDescent="0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2.75" x14ac:dyDescent="0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2.75" x14ac:dyDescent="0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2.75" x14ac:dyDescent="0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2.75" x14ac:dyDescent="0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2.75" x14ac:dyDescent="0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2.75" x14ac:dyDescent="0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2.75" x14ac:dyDescent="0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2.75" x14ac:dyDescent="0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2.75" x14ac:dyDescent="0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2.75" x14ac:dyDescent="0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2.75" x14ac:dyDescent="0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2.75" x14ac:dyDescent="0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2.75" x14ac:dyDescent="0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2.75" x14ac:dyDescent="0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2.75" x14ac:dyDescent="0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2.75" x14ac:dyDescent="0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2.75" x14ac:dyDescent="0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2.75" x14ac:dyDescent="0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2.75" x14ac:dyDescent="0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2.75" x14ac:dyDescent="0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2.75" x14ac:dyDescent="0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2.75" x14ac:dyDescent="0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2.75" x14ac:dyDescent="0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2.75" x14ac:dyDescent="0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2.75" x14ac:dyDescent="0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2.75" x14ac:dyDescent="0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2.75" x14ac:dyDescent="0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2.75" x14ac:dyDescent="0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2.75" x14ac:dyDescent="0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2.75" x14ac:dyDescent="0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2.75" x14ac:dyDescent="0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2.75" x14ac:dyDescent="0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2.75" x14ac:dyDescent="0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2.75" x14ac:dyDescent="0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2.75" x14ac:dyDescent="0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2.75" x14ac:dyDescent="0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2.75" x14ac:dyDescent="0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2.75" x14ac:dyDescent="0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2.75" x14ac:dyDescent="0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2.75" x14ac:dyDescent="0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2.75" x14ac:dyDescent="0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2.75" x14ac:dyDescent="0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2.75" x14ac:dyDescent="0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2.75" x14ac:dyDescent="0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2.75" x14ac:dyDescent="0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2.75" x14ac:dyDescent="0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2.75" x14ac:dyDescent="0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2.75" x14ac:dyDescent="0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2.75" x14ac:dyDescent="0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2.75" x14ac:dyDescent="0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2.75" x14ac:dyDescent="0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2.75" x14ac:dyDescent="0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2.75" x14ac:dyDescent="0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2.75" x14ac:dyDescent="0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2.75" x14ac:dyDescent="0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2.75" x14ac:dyDescent="0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2.75" x14ac:dyDescent="0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2.75" x14ac:dyDescent="0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2.75" x14ac:dyDescent="0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2.75" x14ac:dyDescent="0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2.75" x14ac:dyDescent="0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2.75" x14ac:dyDescent="0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2.75" x14ac:dyDescent="0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2.75" x14ac:dyDescent="0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2.75" x14ac:dyDescent="0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2.75" x14ac:dyDescent="0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2.75" x14ac:dyDescent="0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2.75" x14ac:dyDescent="0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2.75" x14ac:dyDescent="0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2.75" x14ac:dyDescent="0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2.75" x14ac:dyDescent="0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2.75" x14ac:dyDescent="0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2.75" x14ac:dyDescent="0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2.75" x14ac:dyDescent="0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2.75" x14ac:dyDescent="0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2.75" x14ac:dyDescent="0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2.75" x14ac:dyDescent="0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2.75" x14ac:dyDescent="0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2.75" x14ac:dyDescent="0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2.75" x14ac:dyDescent="0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2.75" x14ac:dyDescent="0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2.75" x14ac:dyDescent="0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2.75" x14ac:dyDescent="0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2.75" x14ac:dyDescent="0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2.75" x14ac:dyDescent="0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2.75" x14ac:dyDescent="0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2.75" x14ac:dyDescent="0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2.75" x14ac:dyDescent="0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2.75" x14ac:dyDescent="0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2.75" x14ac:dyDescent="0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2.75" x14ac:dyDescent="0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2.75" x14ac:dyDescent="0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2.75" x14ac:dyDescent="0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2.75" x14ac:dyDescent="0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2.75" x14ac:dyDescent="0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2.75" x14ac:dyDescent="0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2.75" x14ac:dyDescent="0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2.75" x14ac:dyDescent="0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2.75" x14ac:dyDescent="0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2.75" x14ac:dyDescent="0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2.75" x14ac:dyDescent="0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2.75" x14ac:dyDescent="0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2.75" x14ac:dyDescent="0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2.75" x14ac:dyDescent="0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2.75" x14ac:dyDescent="0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2.75" x14ac:dyDescent="0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2.75" x14ac:dyDescent="0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2.75" x14ac:dyDescent="0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2.75" x14ac:dyDescent="0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2.75" x14ac:dyDescent="0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2.75" x14ac:dyDescent="0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2.75" x14ac:dyDescent="0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2.75" x14ac:dyDescent="0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2.75" x14ac:dyDescent="0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2.75" x14ac:dyDescent="0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2.75" x14ac:dyDescent="0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2.75" x14ac:dyDescent="0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2.75" x14ac:dyDescent="0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2.75" x14ac:dyDescent="0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2.75" x14ac:dyDescent="0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2.75" x14ac:dyDescent="0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2.75" x14ac:dyDescent="0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2.75" x14ac:dyDescent="0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2.75" x14ac:dyDescent="0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2.75" x14ac:dyDescent="0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2.75" x14ac:dyDescent="0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2.75" x14ac:dyDescent="0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2.75" x14ac:dyDescent="0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2.75" x14ac:dyDescent="0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2.75" x14ac:dyDescent="0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2.75" x14ac:dyDescent="0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2.75" x14ac:dyDescent="0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2.75" x14ac:dyDescent="0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2.75" x14ac:dyDescent="0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2.75" x14ac:dyDescent="0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2.75" x14ac:dyDescent="0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2.75" x14ac:dyDescent="0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2.75" x14ac:dyDescent="0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2.75" x14ac:dyDescent="0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2.75" x14ac:dyDescent="0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2.75" x14ac:dyDescent="0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2.75" x14ac:dyDescent="0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2.75" x14ac:dyDescent="0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2.75" x14ac:dyDescent="0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2.75" x14ac:dyDescent="0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2.75" x14ac:dyDescent="0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2.75" x14ac:dyDescent="0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2.75" x14ac:dyDescent="0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2.75" x14ac:dyDescent="0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2.75" x14ac:dyDescent="0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2.75" x14ac:dyDescent="0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2.75" x14ac:dyDescent="0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2.75" x14ac:dyDescent="0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2.75" x14ac:dyDescent="0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2.75" x14ac:dyDescent="0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2.75" x14ac:dyDescent="0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2.75" x14ac:dyDescent="0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2.75" x14ac:dyDescent="0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2.75" x14ac:dyDescent="0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2.75" x14ac:dyDescent="0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2.75" x14ac:dyDescent="0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2.75" x14ac:dyDescent="0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2.75" x14ac:dyDescent="0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2.75" x14ac:dyDescent="0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2.75" x14ac:dyDescent="0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2.75" x14ac:dyDescent="0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2.75" x14ac:dyDescent="0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2.75" x14ac:dyDescent="0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2.75" x14ac:dyDescent="0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2.75" x14ac:dyDescent="0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2.75" x14ac:dyDescent="0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2.75" x14ac:dyDescent="0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2.75" x14ac:dyDescent="0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2.75" x14ac:dyDescent="0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2.75" x14ac:dyDescent="0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2.75" x14ac:dyDescent="0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2.75" x14ac:dyDescent="0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2.75" x14ac:dyDescent="0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2.75" x14ac:dyDescent="0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2.75" x14ac:dyDescent="0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2.75" x14ac:dyDescent="0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2.75" x14ac:dyDescent="0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2.75" x14ac:dyDescent="0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2.75" x14ac:dyDescent="0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2.75" x14ac:dyDescent="0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2.75" x14ac:dyDescent="0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2.75" x14ac:dyDescent="0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2.75" x14ac:dyDescent="0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2.75" x14ac:dyDescent="0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2.75" x14ac:dyDescent="0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2.75" x14ac:dyDescent="0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2.75" x14ac:dyDescent="0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2.75" x14ac:dyDescent="0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2.75" x14ac:dyDescent="0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2.75" x14ac:dyDescent="0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2.75" x14ac:dyDescent="0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2.75" x14ac:dyDescent="0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2.75" x14ac:dyDescent="0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2.75" x14ac:dyDescent="0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2.75" x14ac:dyDescent="0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2.75" x14ac:dyDescent="0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2.75" x14ac:dyDescent="0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2.75" x14ac:dyDescent="0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2.75" x14ac:dyDescent="0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2.75" x14ac:dyDescent="0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2.75" x14ac:dyDescent="0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2.75" x14ac:dyDescent="0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2.75" x14ac:dyDescent="0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2.75" x14ac:dyDescent="0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2.75" x14ac:dyDescent="0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2.75" x14ac:dyDescent="0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2.75" x14ac:dyDescent="0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2.75" x14ac:dyDescent="0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2.75" x14ac:dyDescent="0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2.75" x14ac:dyDescent="0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2.75" x14ac:dyDescent="0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2.75" x14ac:dyDescent="0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2.75" x14ac:dyDescent="0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2.75" x14ac:dyDescent="0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2.75" x14ac:dyDescent="0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2.75" x14ac:dyDescent="0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2.75" x14ac:dyDescent="0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2.75" x14ac:dyDescent="0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2.75" x14ac:dyDescent="0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2.75" x14ac:dyDescent="0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2.75" x14ac:dyDescent="0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2.75" x14ac:dyDescent="0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2.75" x14ac:dyDescent="0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2.75" x14ac:dyDescent="0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2.75" x14ac:dyDescent="0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2.75" x14ac:dyDescent="0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2.75" x14ac:dyDescent="0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2.75" x14ac:dyDescent="0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2.75" x14ac:dyDescent="0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2.75" x14ac:dyDescent="0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2.75" x14ac:dyDescent="0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2.75" x14ac:dyDescent="0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2.75" x14ac:dyDescent="0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2.75" x14ac:dyDescent="0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2.75" x14ac:dyDescent="0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2.75" x14ac:dyDescent="0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2.75" x14ac:dyDescent="0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2.75" x14ac:dyDescent="0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2.75" x14ac:dyDescent="0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2.75" x14ac:dyDescent="0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2.75" x14ac:dyDescent="0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2.75" x14ac:dyDescent="0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2.75" x14ac:dyDescent="0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2.75" x14ac:dyDescent="0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2.75" x14ac:dyDescent="0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2.75" x14ac:dyDescent="0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2.75" x14ac:dyDescent="0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2.75" x14ac:dyDescent="0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2.75" x14ac:dyDescent="0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2.75" x14ac:dyDescent="0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2.75" x14ac:dyDescent="0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2.75" x14ac:dyDescent="0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2.75" x14ac:dyDescent="0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2.75" x14ac:dyDescent="0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2.75" x14ac:dyDescent="0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2.75" x14ac:dyDescent="0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2.75" x14ac:dyDescent="0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2.75" x14ac:dyDescent="0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2.75" x14ac:dyDescent="0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2.75" x14ac:dyDescent="0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2.75" x14ac:dyDescent="0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2.75" x14ac:dyDescent="0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2.75" x14ac:dyDescent="0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2.75" x14ac:dyDescent="0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2.75" x14ac:dyDescent="0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2.75" x14ac:dyDescent="0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2.75" x14ac:dyDescent="0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2.75" x14ac:dyDescent="0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2.75" x14ac:dyDescent="0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2.75" x14ac:dyDescent="0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2.75" x14ac:dyDescent="0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2.75" x14ac:dyDescent="0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2.75" x14ac:dyDescent="0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2.75" x14ac:dyDescent="0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2.75" x14ac:dyDescent="0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2.75" x14ac:dyDescent="0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2.75" x14ac:dyDescent="0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2.75" x14ac:dyDescent="0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2.75" x14ac:dyDescent="0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2.75" x14ac:dyDescent="0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2.75" x14ac:dyDescent="0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2.75" x14ac:dyDescent="0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2.75" x14ac:dyDescent="0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2.75" x14ac:dyDescent="0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2.75" x14ac:dyDescent="0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2.75" x14ac:dyDescent="0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2.75" x14ac:dyDescent="0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2.75" x14ac:dyDescent="0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2.75" x14ac:dyDescent="0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2.75" x14ac:dyDescent="0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2.75" x14ac:dyDescent="0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2.75" x14ac:dyDescent="0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2.75" x14ac:dyDescent="0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2.75" x14ac:dyDescent="0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2.75" x14ac:dyDescent="0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2.75" x14ac:dyDescent="0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2.75" x14ac:dyDescent="0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2.75" x14ac:dyDescent="0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2.75" x14ac:dyDescent="0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2.75" x14ac:dyDescent="0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2.75" x14ac:dyDescent="0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2.75" x14ac:dyDescent="0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2.75" x14ac:dyDescent="0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2.75" x14ac:dyDescent="0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2.75" x14ac:dyDescent="0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2.75" x14ac:dyDescent="0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2.75" x14ac:dyDescent="0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2.75" x14ac:dyDescent="0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2.75" x14ac:dyDescent="0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2.75" x14ac:dyDescent="0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2.75" x14ac:dyDescent="0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2.75" x14ac:dyDescent="0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2.75" x14ac:dyDescent="0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2.75" x14ac:dyDescent="0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2.75" x14ac:dyDescent="0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2.75" x14ac:dyDescent="0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2.75" x14ac:dyDescent="0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2.75" x14ac:dyDescent="0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2.75" x14ac:dyDescent="0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2.75" x14ac:dyDescent="0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2.75" x14ac:dyDescent="0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2.75" x14ac:dyDescent="0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2.75" x14ac:dyDescent="0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2.75" x14ac:dyDescent="0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2.75" x14ac:dyDescent="0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2.75" x14ac:dyDescent="0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2.75" x14ac:dyDescent="0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2.75" x14ac:dyDescent="0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2.75" x14ac:dyDescent="0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2.75" x14ac:dyDescent="0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2.75" x14ac:dyDescent="0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2.75" x14ac:dyDescent="0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2.75" x14ac:dyDescent="0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2.75" x14ac:dyDescent="0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2.75" x14ac:dyDescent="0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2.75" x14ac:dyDescent="0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2.75" x14ac:dyDescent="0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2.75" x14ac:dyDescent="0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2.75" x14ac:dyDescent="0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2.75" x14ac:dyDescent="0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2.75" x14ac:dyDescent="0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2.75" x14ac:dyDescent="0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2.75" x14ac:dyDescent="0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2.75" x14ac:dyDescent="0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2.75" x14ac:dyDescent="0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2.75" x14ac:dyDescent="0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2.75" x14ac:dyDescent="0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2.75" x14ac:dyDescent="0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2.75" x14ac:dyDescent="0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2.75" x14ac:dyDescent="0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2.75" x14ac:dyDescent="0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2.75" x14ac:dyDescent="0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2.75" x14ac:dyDescent="0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2.75" x14ac:dyDescent="0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2.75" x14ac:dyDescent="0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2.75" x14ac:dyDescent="0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2.75" x14ac:dyDescent="0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2.75" x14ac:dyDescent="0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2.75" x14ac:dyDescent="0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2.75" x14ac:dyDescent="0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2.75" x14ac:dyDescent="0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2.75" x14ac:dyDescent="0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2.75" x14ac:dyDescent="0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2.75" x14ac:dyDescent="0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2.75" x14ac:dyDescent="0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2.75" x14ac:dyDescent="0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2.75" x14ac:dyDescent="0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2.75" x14ac:dyDescent="0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2.75" x14ac:dyDescent="0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2.75" x14ac:dyDescent="0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2.75" x14ac:dyDescent="0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2.75" x14ac:dyDescent="0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2.75" x14ac:dyDescent="0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2.75" x14ac:dyDescent="0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2.75" x14ac:dyDescent="0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2.75" x14ac:dyDescent="0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2.75" x14ac:dyDescent="0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2.75" x14ac:dyDescent="0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2.75" x14ac:dyDescent="0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2.75" x14ac:dyDescent="0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2.75" x14ac:dyDescent="0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2.75" x14ac:dyDescent="0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2.75" x14ac:dyDescent="0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2.75" x14ac:dyDescent="0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2.75" x14ac:dyDescent="0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2.75" x14ac:dyDescent="0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2.75" x14ac:dyDescent="0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2.75" x14ac:dyDescent="0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2.75" x14ac:dyDescent="0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2.75" x14ac:dyDescent="0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2.75" x14ac:dyDescent="0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2.75" x14ac:dyDescent="0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2.75" x14ac:dyDescent="0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2.75" x14ac:dyDescent="0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2.75" x14ac:dyDescent="0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2.75" x14ac:dyDescent="0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2.75" x14ac:dyDescent="0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2.75" x14ac:dyDescent="0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2.75" x14ac:dyDescent="0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2.75" x14ac:dyDescent="0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2.75" x14ac:dyDescent="0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2.75" x14ac:dyDescent="0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2.75" x14ac:dyDescent="0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2.75" x14ac:dyDescent="0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2.75" x14ac:dyDescent="0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2.75" x14ac:dyDescent="0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2.75" x14ac:dyDescent="0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2.75" x14ac:dyDescent="0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2.75" x14ac:dyDescent="0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2.75" x14ac:dyDescent="0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2.75" x14ac:dyDescent="0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2.75" x14ac:dyDescent="0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2.75" x14ac:dyDescent="0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2.75" x14ac:dyDescent="0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2.75" x14ac:dyDescent="0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2.75" x14ac:dyDescent="0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2.75" x14ac:dyDescent="0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2.75" x14ac:dyDescent="0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2.75" x14ac:dyDescent="0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2.75" x14ac:dyDescent="0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2.75" x14ac:dyDescent="0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2.75" x14ac:dyDescent="0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2.75" x14ac:dyDescent="0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2.75" x14ac:dyDescent="0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2.75" x14ac:dyDescent="0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2.75" x14ac:dyDescent="0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2.75" x14ac:dyDescent="0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2.75" x14ac:dyDescent="0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2.75" x14ac:dyDescent="0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2.75" x14ac:dyDescent="0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2.75" x14ac:dyDescent="0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2.75" x14ac:dyDescent="0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2.75" x14ac:dyDescent="0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2.75" x14ac:dyDescent="0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2.75" x14ac:dyDescent="0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2.75" x14ac:dyDescent="0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2.75" x14ac:dyDescent="0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2.75" x14ac:dyDescent="0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2.75" x14ac:dyDescent="0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2.75" x14ac:dyDescent="0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2.75" x14ac:dyDescent="0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2.75" x14ac:dyDescent="0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2.75" x14ac:dyDescent="0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2.75" x14ac:dyDescent="0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2.75" x14ac:dyDescent="0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2.75" x14ac:dyDescent="0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2.75" x14ac:dyDescent="0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2.75" x14ac:dyDescent="0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2.75" x14ac:dyDescent="0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2.75" x14ac:dyDescent="0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2.75" x14ac:dyDescent="0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2.75" x14ac:dyDescent="0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2.75" x14ac:dyDescent="0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2.75" x14ac:dyDescent="0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2.75" x14ac:dyDescent="0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2.75" x14ac:dyDescent="0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2.75" x14ac:dyDescent="0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2.75" x14ac:dyDescent="0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2.75" x14ac:dyDescent="0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2.75" x14ac:dyDescent="0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2.75" x14ac:dyDescent="0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2.75" x14ac:dyDescent="0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2.75" x14ac:dyDescent="0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2.75" x14ac:dyDescent="0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2.75" x14ac:dyDescent="0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2.75" x14ac:dyDescent="0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2.75" x14ac:dyDescent="0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2.75" x14ac:dyDescent="0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2.75" x14ac:dyDescent="0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2.75" x14ac:dyDescent="0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2.75" x14ac:dyDescent="0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2.75" x14ac:dyDescent="0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2.75" x14ac:dyDescent="0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2.75" x14ac:dyDescent="0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2.75" x14ac:dyDescent="0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2.75" x14ac:dyDescent="0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2.75" x14ac:dyDescent="0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2.75" x14ac:dyDescent="0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2.75" x14ac:dyDescent="0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2.75" x14ac:dyDescent="0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2.75" x14ac:dyDescent="0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2.75" x14ac:dyDescent="0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2.75" x14ac:dyDescent="0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2.75" x14ac:dyDescent="0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2.75" x14ac:dyDescent="0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2.75" x14ac:dyDescent="0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2.75" x14ac:dyDescent="0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2.75" x14ac:dyDescent="0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2.75" x14ac:dyDescent="0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2.75" x14ac:dyDescent="0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2.75" x14ac:dyDescent="0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2.75" x14ac:dyDescent="0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2.75" x14ac:dyDescent="0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2.75" x14ac:dyDescent="0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2.75" x14ac:dyDescent="0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2.75" x14ac:dyDescent="0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2.75" x14ac:dyDescent="0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2.75" x14ac:dyDescent="0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2.75" x14ac:dyDescent="0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2.75" x14ac:dyDescent="0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2.75" x14ac:dyDescent="0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2.75" x14ac:dyDescent="0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2.75" x14ac:dyDescent="0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2.75" x14ac:dyDescent="0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2.75" x14ac:dyDescent="0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2.75" x14ac:dyDescent="0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2.75" x14ac:dyDescent="0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2.75" x14ac:dyDescent="0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2.75" x14ac:dyDescent="0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2.75" x14ac:dyDescent="0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2.75" x14ac:dyDescent="0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2.75" x14ac:dyDescent="0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2.75" x14ac:dyDescent="0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2.75" x14ac:dyDescent="0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2.75" x14ac:dyDescent="0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2.75" x14ac:dyDescent="0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2.75" x14ac:dyDescent="0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2.75" x14ac:dyDescent="0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2.75" x14ac:dyDescent="0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2.75" x14ac:dyDescent="0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2.75" x14ac:dyDescent="0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2.75" x14ac:dyDescent="0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2.75" x14ac:dyDescent="0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2.75" x14ac:dyDescent="0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2.75" x14ac:dyDescent="0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2.75" x14ac:dyDescent="0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2.75" x14ac:dyDescent="0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2.75" x14ac:dyDescent="0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2.75" x14ac:dyDescent="0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2.75" x14ac:dyDescent="0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2.75" x14ac:dyDescent="0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2.75" x14ac:dyDescent="0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2.75" x14ac:dyDescent="0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2.75" x14ac:dyDescent="0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2.75" x14ac:dyDescent="0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2.75" x14ac:dyDescent="0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2.75" x14ac:dyDescent="0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2.75" x14ac:dyDescent="0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2.75" x14ac:dyDescent="0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2.75" x14ac:dyDescent="0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2.75" x14ac:dyDescent="0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2.75" x14ac:dyDescent="0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2.75" x14ac:dyDescent="0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2.75" x14ac:dyDescent="0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2.75" x14ac:dyDescent="0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2.75" x14ac:dyDescent="0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2.75" x14ac:dyDescent="0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2.75" x14ac:dyDescent="0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2.75" x14ac:dyDescent="0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2.75" x14ac:dyDescent="0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2.75" x14ac:dyDescent="0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2.75" x14ac:dyDescent="0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2.75" x14ac:dyDescent="0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2.75" x14ac:dyDescent="0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2.75" x14ac:dyDescent="0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2.75" x14ac:dyDescent="0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2.75" x14ac:dyDescent="0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2.75" x14ac:dyDescent="0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2.75" x14ac:dyDescent="0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2.75" x14ac:dyDescent="0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2.75" x14ac:dyDescent="0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2.75" x14ac:dyDescent="0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2.75" x14ac:dyDescent="0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2.75" x14ac:dyDescent="0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2.75" x14ac:dyDescent="0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2.75" x14ac:dyDescent="0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2.75" x14ac:dyDescent="0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2.75" x14ac:dyDescent="0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2.75" x14ac:dyDescent="0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2.75" x14ac:dyDescent="0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2.75" x14ac:dyDescent="0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2.75" x14ac:dyDescent="0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2.75" x14ac:dyDescent="0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2.75" x14ac:dyDescent="0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2.75" x14ac:dyDescent="0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2.75" x14ac:dyDescent="0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2.75" x14ac:dyDescent="0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2.75" x14ac:dyDescent="0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2.75" x14ac:dyDescent="0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2.75" x14ac:dyDescent="0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2.75" x14ac:dyDescent="0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2.75" x14ac:dyDescent="0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2.75" x14ac:dyDescent="0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2.75" x14ac:dyDescent="0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2.75" x14ac:dyDescent="0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2.75" x14ac:dyDescent="0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2.75" x14ac:dyDescent="0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2.75" x14ac:dyDescent="0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2.75" x14ac:dyDescent="0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2.75" x14ac:dyDescent="0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2.75" x14ac:dyDescent="0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2.75" x14ac:dyDescent="0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2.75" x14ac:dyDescent="0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2.75" x14ac:dyDescent="0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2.75" x14ac:dyDescent="0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2.75" x14ac:dyDescent="0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2.75" x14ac:dyDescent="0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2.75" x14ac:dyDescent="0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2.75" x14ac:dyDescent="0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2.75" x14ac:dyDescent="0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2.75" x14ac:dyDescent="0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2.75" x14ac:dyDescent="0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2.75" x14ac:dyDescent="0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2.75" x14ac:dyDescent="0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2.75" x14ac:dyDescent="0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2.75" x14ac:dyDescent="0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2.75" x14ac:dyDescent="0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2.75" x14ac:dyDescent="0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2.75" x14ac:dyDescent="0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2.75" x14ac:dyDescent="0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2.75" x14ac:dyDescent="0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2.75" x14ac:dyDescent="0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2.75" x14ac:dyDescent="0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2.75" x14ac:dyDescent="0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2.75" x14ac:dyDescent="0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2.75" x14ac:dyDescent="0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2.75" x14ac:dyDescent="0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2.75" x14ac:dyDescent="0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2.75" x14ac:dyDescent="0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2.75" x14ac:dyDescent="0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2.75" x14ac:dyDescent="0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2.75" x14ac:dyDescent="0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2.75" x14ac:dyDescent="0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2.75" x14ac:dyDescent="0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2.75" x14ac:dyDescent="0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2.75" x14ac:dyDescent="0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2.75" x14ac:dyDescent="0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2.75" x14ac:dyDescent="0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2.75" x14ac:dyDescent="0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2.75" x14ac:dyDescent="0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2.75" x14ac:dyDescent="0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2.75" x14ac:dyDescent="0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2.75" x14ac:dyDescent="0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2.75" x14ac:dyDescent="0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2.75" x14ac:dyDescent="0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2.75" x14ac:dyDescent="0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2.75" x14ac:dyDescent="0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2.75" x14ac:dyDescent="0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2.75" x14ac:dyDescent="0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2.75" x14ac:dyDescent="0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2.75" x14ac:dyDescent="0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2.75" x14ac:dyDescent="0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2.75" x14ac:dyDescent="0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2.75" x14ac:dyDescent="0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2.75" x14ac:dyDescent="0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2.75" x14ac:dyDescent="0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2.75" x14ac:dyDescent="0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2.75" x14ac:dyDescent="0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2.75" x14ac:dyDescent="0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2.75" x14ac:dyDescent="0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2.75" x14ac:dyDescent="0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2.75" x14ac:dyDescent="0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2.75" x14ac:dyDescent="0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2.75" x14ac:dyDescent="0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2.75" x14ac:dyDescent="0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2.75" x14ac:dyDescent="0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2.75" x14ac:dyDescent="0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2.75" x14ac:dyDescent="0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2.75" x14ac:dyDescent="0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2.75" x14ac:dyDescent="0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2.75" x14ac:dyDescent="0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2.75" x14ac:dyDescent="0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2.75" x14ac:dyDescent="0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2.75" x14ac:dyDescent="0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2.75" x14ac:dyDescent="0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2.75" x14ac:dyDescent="0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2.75" x14ac:dyDescent="0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2.75" x14ac:dyDescent="0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2.75" x14ac:dyDescent="0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2.75" x14ac:dyDescent="0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2.75" x14ac:dyDescent="0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2.75" x14ac:dyDescent="0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2.75" x14ac:dyDescent="0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2.75" x14ac:dyDescent="0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2.75" x14ac:dyDescent="0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2.75" x14ac:dyDescent="0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2.75" x14ac:dyDescent="0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2.75" x14ac:dyDescent="0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2.75" x14ac:dyDescent="0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2.75" x14ac:dyDescent="0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2.75" x14ac:dyDescent="0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2.75" x14ac:dyDescent="0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2.75" x14ac:dyDescent="0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2.75" x14ac:dyDescent="0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2.75" x14ac:dyDescent="0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2.75" x14ac:dyDescent="0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2.75" x14ac:dyDescent="0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2.75" x14ac:dyDescent="0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2.75" x14ac:dyDescent="0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2.75" x14ac:dyDescent="0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2.75" x14ac:dyDescent="0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2.75" x14ac:dyDescent="0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2.75" x14ac:dyDescent="0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2.75" x14ac:dyDescent="0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2.75" x14ac:dyDescent="0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2.75" x14ac:dyDescent="0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2.75" x14ac:dyDescent="0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2.75" x14ac:dyDescent="0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2.75" x14ac:dyDescent="0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2.75" x14ac:dyDescent="0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2.75" x14ac:dyDescent="0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2.75" x14ac:dyDescent="0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2.75" x14ac:dyDescent="0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2.75" x14ac:dyDescent="0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2.75" x14ac:dyDescent="0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2.75" x14ac:dyDescent="0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2.75" x14ac:dyDescent="0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2.75" x14ac:dyDescent="0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2.75" x14ac:dyDescent="0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2.75" x14ac:dyDescent="0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2.75" x14ac:dyDescent="0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2.75" x14ac:dyDescent="0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2.75" x14ac:dyDescent="0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2.75" x14ac:dyDescent="0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2.75" x14ac:dyDescent="0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2.75" x14ac:dyDescent="0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2.75" x14ac:dyDescent="0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2.75" x14ac:dyDescent="0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2.75" x14ac:dyDescent="0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2.75" x14ac:dyDescent="0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2.75" x14ac:dyDescent="0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2.75" x14ac:dyDescent="0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2.75" x14ac:dyDescent="0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2.75" x14ac:dyDescent="0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2.75" x14ac:dyDescent="0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2.75" x14ac:dyDescent="0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2.75" x14ac:dyDescent="0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2.75" x14ac:dyDescent="0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2.75" x14ac:dyDescent="0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2.75" x14ac:dyDescent="0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2.75" x14ac:dyDescent="0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2.75" x14ac:dyDescent="0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2.75" x14ac:dyDescent="0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2.75" x14ac:dyDescent="0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2.75" x14ac:dyDescent="0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2.75" x14ac:dyDescent="0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2.75" x14ac:dyDescent="0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2.75" x14ac:dyDescent="0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2.75" x14ac:dyDescent="0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2.75" x14ac:dyDescent="0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2.75" x14ac:dyDescent="0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2.75" x14ac:dyDescent="0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2.75" x14ac:dyDescent="0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2.75" x14ac:dyDescent="0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2.75" x14ac:dyDescent="0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2.75" x14ac:dyDescent="0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2.75" x14ac:dyDescent="0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2.75" x14ac:dyDescent="0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2.75" x14ac:dyDescent="0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2.75" x14ac:dyDescent="0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2.75" x14ac:dyDescent="0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2.75" x14ac:dyDescent="0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2.75" x14ac:dyDescent="0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2.75" x14ac:dyDescent="0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2.75" x14ac:dyDescent="0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2.75" x14ac:dyDescent="0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2.75" x14ac:dyDescent="0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2.75" x14ac:dyDescent="0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2.75" x14ac:dyDescent="0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2.75" x14ac:dyDescent="0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2.75" x14ac:dyDescent="0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2.75" x14ac:dyDescent="0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2.75" x14ac:dyDescent="0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2.75" x14ac:dyDescent="0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2.75" x14ac:dyDescent="0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2.75" x14ac:dyDescent="0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2.75" x14ac:dyDescent="0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2.75" x14ac:dyDescent="0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2.75" x14ac:dyDescent="0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2.75" x14ac:dyDescent="0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2.75" x14ac:dyDescent="0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2.75" x14ac:dyDescent="0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2.75" x14ac:dyDescent="0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2.75" x14ac:dyDescent="0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2.75" x14ac:dyDescent="0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2.75" x14ac:dyDescent="0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2.75" x14ac:dyDescent="0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2.75" x14ac:dyDescent="0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2.75" x14ac:dyDescent="0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2.75" x14ac:dyDescent="0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2.75" x14ac:dyDescent="0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2.75" x14ac:dyDescent="0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2.75" x14ac:dyDescent="0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2.75" x14ac:dyDescent="0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2.75" x14ac:dyDescent="0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2.75" x14ac:dyDescent="0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2.75" x14ac:dyDescent="0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2.75" x14ac:dyDescent="0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2.75" x14ac:dyDescent="0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2.75" x14ac:dyDescent="0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2.75" x14ac:dyDescent="0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2.75" x14ac:dyDescent="0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2.75" x14ac:dyDescent="0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2.75" x14ac:dyDescent="0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2.75" x14ac:dyDescent="0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2.75" x14ac:dyDescent="0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2.75" x14ac:dyDescent="0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2.75" x14ac:dyDescent="0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2.75" x14ac:dyDescent="0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2.75" x14ac:dyDescent="0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2.75" x14ac:dyDescent="0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2.75" x14ac:dyDescent="0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2.75" x14ac:dyDescent="0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2.75" x14ac:dyDescent="0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2.75" x14ac:dyDescent="0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2.75" x14ac:dyDescent="0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2.75" x14ac:dyDescent="0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2.75" x14ac:dyDescent="0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2.75" x14ac:dyDescent="0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2.75" x14ac:dyDescent="0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2.75" x14ac:dyDescent="0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2.75" x14ac:dyDescent="0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2.75" x14ac:dyDescent="0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2.75" x14ac:dyDescent="0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2.75" x14ac:dyDescent="0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2.75" x14ac:dyDescent="0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2.75" x14ac:dyDescent="0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2.75" x14ac:dyDescent="0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2.75" x14ac:dyDescent="0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2.75" x14ac:dyDescent="0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2.75" x14ac:dyDescent="0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2.75" x14ac:dyDescent="0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2.75" x14ac:dyDescent="0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2.75" x14ac:dyDescent="0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2.75" x14ac:dyDescent="0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2.75" x14ac:dyDescent="0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2.75" x14ac:dyDescent="0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2.75" x14ac:dyDescent="0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2.75" x14ac:dyDescent="0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2.75" x14ac:dyDescent="0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2.75" x14ac:dyDescent="0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2.75" x14ac:dyDescent="0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2.75" x14ac:dyDescent="0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2.75" x14ac:dyDescent="0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2.75" x14ac:dyDescent="0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2.75" x14ac:dyDescent="0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2.75" x14ac:dyDescent="0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2.75" x14ac:dyDescent="0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2.75" x14ac:dyDescent="0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2.75" x14ac:dyDescent="0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2.75" x14ac:dyDescent="0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2.75" x14ac:dyDescent="0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2.75" x14ac:dyDescent="0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2.75" x14ac:dyDescent="0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2.75" x14ac:dyDescent="0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2.75" x14ac:dyDescent="0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2.75" x14ac:dyDescent="0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2.75" x14ac:dyDescent="0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2.75" x14ac:dyDescent="0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2.75" x14ac:dyDescent="0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2.75" x14ac:dyDescent="0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2.75" x14ac:dyDescent="0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2.75" x14ac:dyDescent="0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2.75" x14ac:dyDescent="0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2.75" x14ac:dyDescent="0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2.75" x14ac:dyDescent="0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2.75" x14ac:dyDescent="0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2.75" x14ac:dyDescent="0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2.75" x14ac:dyDescent="0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2.75" x14ac:dyDescent="0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2.75" x14ac:dyDescent="0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2.75" x14ac:dyDescent="0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2.75" x14ac:dyDescent="0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2.75" x14ac:dyDescent="0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2.75" x14ac:dyDescent="0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2.75" x14ac:dyDescent="0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2.75" x14ac:dyDescent="0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2.75" x14ac:dyDescent="0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2.75" x14ac:dyDescent="0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2.75" x14ac:dyDescent="0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2.75" x14ac:dyDescent="0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2.75" x14ac:dyDescent="0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2.75" x14ac:dyDescent="0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2.75" x14ac:dyDescent="0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2.75" x14ac:dyDescent="0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2.75" x14ac:dyDescent="0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2.75" x14ac:dyDescent="0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2.75" x14ac:dyDescent="0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2.75" x14ac:dyDescent="0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2.75" x14ac:dyDescent="0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2.75" x14ac:dyDescent="0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2.75" x14ac:dyDescent="0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2.75" x14ac:dyDescent="0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2.75" x14ac:dyDescent="0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2.75" x14ac:dyDescent="0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2.75" x14ac:dyDescent="0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2.75" x14ac:dyDescent="0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2.75" x14ac:dyDescent="0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2.75" x14ac:dyDescent="0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2.75" x14ac:dyDescent="0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2.75" x14ac:dyDescent="0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2.75" x14ac:dyDescent="0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2.75" x14ac:dyDescent="0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2.75" x14ac:dyDescent="0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2.75" x14ac:dyDescent="0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2.75" x14ac:dyDescent="0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2.75" x14ac:dyDescent="0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2.75" x14ac:dyDescent="0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2.75" x14ac:dyDescent="0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2.75" x14ac:dyDescent="0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2.75" x14ac:dyDescent="0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2.75" x14ac:dyDescent="0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2.75" x14ac:dyDescent="0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2.75" x14ac:dyDescent="0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2.75" x14ac:dyDescent="0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2.75" x14ac:dyDescent="0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2.75" x14ac:dyDescent="0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2.75" x14ac:dyDescent="0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2.75" x14ac:dyDescent="0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2.75" x14ac:dyDescent="0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2.75" x14ac:dyDescent="0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2.75" x14ac:dyDescent="0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2.75" x14ac:dyDescent="0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2.75" x14ac:dyDescent="0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2.75" x14ac:dyDescent="0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2.75" x14ac:dyDescent="0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2.75" x14ac:dyDescent="0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2.75" x14ac:dyDescent="0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2.75" x14ac:dyDescent="0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2.75" x14ac:dyDescent="0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2.75" x14ac:dyDescent="0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2.75" x14ac:dyDescent="0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2.75" x14ac:dyDescent="0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2.75" x14ac:dyDescent="0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2.75" x14ac:dyDescent="0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2.75" x14ac:dyDescent="0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2.75" x14ac:dyDescent="0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2.75" x14ac:dyDescent="0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2.75" x14ac:dyDescent="0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2.75" x14ac:dyDescent="0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2.75" x14ac:dyDescent="0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2.75" x14ac:dyDescent="0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2.75" x14ac:dyDescent="0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2.75" x14ac:dyDescent="0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2.75" x14ac:dyDescent="0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2.75" x14ac:dyDescent="0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2.75" x14ac:dyDescent="0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2.75" x14ac:dyDescent="0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2.75" x14ac:dyDescent="0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2.75" x14ac:dyDescent="0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2.75" x14ac:dyDescent="0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2.75" x14ac:dyDescent="0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2.75" x14ac:dyDescent="0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2.75" x14ac:dyDescent="0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2.75" x14ac:dyDescent="0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2.75" x14ac:dyDescent="0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2.75" x14ac:dyDescent="0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2.75" x14ac:dyDescent="0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2.75" x14ac:dyDescent="0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2.75" x14ac:dyDescent="0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2.75" x14ac:dyDescent="0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2.75" x14ac:dyDescent="0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2.75" x14ac:dyDescent="0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2.75" x14ac:dyDescent="0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2.75" x14ac:dyDescent="0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2.75" x14ac:dyDescent="0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2.75" x14ac:dyDescent="0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2.75" x14ac:dyDescent="0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2.75" x14ac:dyDescent="0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2.75" x14ac:dyDescent="0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2.75" x14ac:dyDescent="0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2.75" x14ac:dyDescent="0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2.75" x14ac:dyDescent="0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2.75" x14ac:dyDescent="0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2.75" x14ac:dyDescent="0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2.75" x14ac:dyDescent="0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2.75" x14ac:dyDescent="0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2.75" x14ac:dyDescent="0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2.75" x14ac:dyDescent="0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2.75" x14ac:dyDescent="0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2.75" x14ac:dyDescent="0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2.75" x14ac:dyDescent="0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2.75" x14ac:dyDescent="0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2.75" x14ac:dyDescent="0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2.75" x14ac:dyDescent="0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2.75" x14ac:dyDescent="0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2.75" x14ac:dyDescent="0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2.75" x14ac:dyDescent="0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2.75" x14ac:dyDescent="0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2.75" x14ac:dyDescent="0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2.75" x14ac:dyDescent="0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2.75" x14ac:dyDescent="0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2.75" x14ac:dyDescent="0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2.75" x14ac:dyDescent="0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2.75" x14ac:dyDescent="0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2.75" x14ac:dyDescent="0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2.75" x14ac:dyDescent="0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2.75" x14ac:dyDescent="0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2.75" x14ac:dyDescent="0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2.75" x14ac:dyDescent="0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2.75" x14ac:dyDescent="0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2.75" x14ac:dyDescent="0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2.75" x14ac:dyDescent="0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2.75" x14ac:dyDescent="0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2.75" x14ac:dyDescent="0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2.75" x14ac:dyDescent="0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2.75" x14ac:dyDescent="0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2.75" x14ac:dyDescent="0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2.75" x14ac:dyDescent="0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2.75" x14ac:dyDescent="0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2.75" x14ac:dyDescent="0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2.75" x14ac:dyDescent="0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2.75" x14ac:dyDescent="0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2.75" x14ac:dyDescent="0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2.75" x14ac:dyDescent="0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2.75" x14ac:dyDescent="0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2.75" x14ac:dyDescent="0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2.75" x14ac:dyDescent="0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2.75" x14ac:dyDescent="0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2.75" x14ac:dyDescent="0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2.75" x14ac:dyDescent="0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2.75" x14ac:dyDescent="0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2.75" x14ac:dyDescent="0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2.75" x14ac:dyDescent="0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2.75" x14ac:dyDescent="0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2.75" x14ac:dyDescent="0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2.75" x14ac:dyDescent="0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2.75" x14ac:dyDescent="0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2.75" x14ac:dyDescent="0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2.75" x14ac:dyDescent="0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2.75" x14ac:dyDescent="0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2.75" x14ac:dyDescent="0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2.75" x14ac:dyDescent="0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2.75" x14ac:dyDescent="0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2.75" x14ac:dyDescent="0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2.75" x14ac:dyDescent="0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2.75" x14ac:dyDescent="0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2.75" x14ac:dyDescent="0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2.75" x14ac:dyDescent="0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2.75" x14ac:dyDescent="0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2.75" x14ac:dyDescent="0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2.75" x14ac:dyDescent="0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2.75" x14ac:dyDescent="0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2.75" x14ac:dyDescent="0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2.75" x14ac:dyDescent="0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2.75" x14ac:dyDescent="0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2.75" x14ac:dyDescent="0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2.75" x14ac:dyDescent="0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2.75" x14ac:dyDescent="0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2.75" x14ac:dyDescent="0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2.75" x14ac:dyDescent="0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2.75" x14ac:dyDescent="0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2.75" x14ac:dyDescent="0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2.75" x14ac:dyDescent="0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2.75" x14ac:dyDescent="0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2.75" x14ac:dyDescent="0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2.75" x14ac:dyDescent="0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2.75" x14ac:dyDescent="0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2.75" x14ac:dyDescent="0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2.75" x14ac:dyDescent="0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2.75" x14ac:dyDescent="0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2.75" x14ac:dyDescent="0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2.75" x14ac:dyDescent="0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2.75" x14ac:dyDescent="0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2.75" x14ac:dyDescent="0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2.75" x14ac:dyDescent="0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2.75" x14ac:dyDescent="0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2.75" x14ac:dyDescent="0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2.75" x14ac:dyDescent="0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2.75" x14ac:dyDescent="0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2.75" x14ac:dyDescent="0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2.75" x14ac:dyDescent="0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2.75" x14ac:dyDescent="0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2.75" x14ac:dyDescent="0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2.75" x14ac:dyDescent="0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2.75" x14ac:dyDescent="0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2.75" x14ac:dyDescent="0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2.75" x14ac:dyDescent="0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2.75" x14ac:dyDescent="0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2.75" x14ac:dyDescent="0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2.75" x14ac:dyDescent="0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2.75" x14ac:dyDescent="0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2.75" x14ac:dyDescent="0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2.75" x14ac:dyDescent="0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2.75" x14ac:dyDescent="0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2.75" x14ac:dyDescent="0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2.75" x14ac:dyDescent="0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2.75" x14ac:dyDescent="0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2.75" x14ac:dyDescent="0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2.75" x14ac:dyDescent="0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2.75" x14ac:dyDescent="0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2.75" x14ac:dyDescent="0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2.75" x14ac:dyDescent="0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2.75" x14ac:dyDescent="0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2.75" x14ac:dyDescent="0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2.75" x14ac:dyDescent="0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2.75" x14ac:dyDescent="0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2.75" x14ac:dyDescent="0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2.75" x14ac:dyDescent="0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2.75" x14ac:dyDescent="0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2.75" x14ac:dyDescent="0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2.75" x14ac:dyDescent="0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2.75" x14ac:dyDescent="0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2.75" x14ac:dyDescent="0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2.75" x14ac:dyDescent="0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2.75" x14ac:dyDescent="0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2.75" x14ac:dyDescent="0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2.75" x14ac:dyDescent="0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2.75" x14ac:dyDescent="0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2.75" x14ac:dyDescent="0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2.75" x14ac:dyDescent="0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2.75" x14ac:dyDescent="0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2.75" x14ac:dyDescent="0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2.75" x14ac:dyDescent="0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2.75" x14ac:dyDescent="0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2.75" x14ac:dyDescent="0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2.75" x14ac:dyDescent="0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2.75" x14ac:dyDescent="0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2.75" x14ac:dyDescent="0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2.75" x14ac:dyDescent="0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2.75" x14ac:dyDescent="0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2.75" x14ac:dyDescent="0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2.75" x14ac:dyDescent="0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2.75" x14ac:dyDescent="0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2.75" x14ac:dyDescent="0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2.75" x14ac:dyDescent="0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2.75" x14ac:dyDescent="0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2.75" x14ac:dyDescent="0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2.75" x14ac:dyDescent="0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2.75" x14ac:dyDescent="0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2.75" x14ac:dyDescent="0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2.75" x14ac:dyDescent="0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2.75" x14ac:dyDescent="0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2.75" x14ac:dyDescent="0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2.75" x14ac:dyDescent="0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2.75" x14ac:dyDescent="0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2.75" x14ac:dyDescent="0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2.75" x14ac:dyDescent="0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2.75" x14ac:dyDescent="0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2.75" x14ac:dyDescent="0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2.75" x14ac:dyDescent="0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2.75" x14ac:dyDescent="0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2.75" x14ac:dyDescent="0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2.75" x14ac:dyDescent="0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2.75" x14ac:dyDescent="0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2.75" x14ac:dyDescent="0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2.75" x14ac:dyDescent="0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2.75" x14ac:dyDescent="0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2.75" x14ac:dyDescent="0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2.75" x14ac:dyDescent="0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2.75" x14ac:dyDescent="0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2.75" x14ac:dyDescent="0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2.75" x14ac:dyDescent="0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2.75" x14ac:dyDescent="0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2.75" x14ac:dyDescent="0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2.75" x14ac:dyDescent="0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2.75" x14ac:dyDescent="0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2.75" x14ac:dyDescent="0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2.75" x14ac:dyDescent="0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2.75" x14ac:dyDescent="0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2.75" x14ac:dyDescent="0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2.75" x14ac:dyDescent="0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2.75" x14ac:dyDescent="0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2.75" x14ac:dyDescent="0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2.75" x14ac:dyDescent="0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2.75" x14ac:dyDescent="0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2.75" x14ac:dyDescent="0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2.75" x14ac:dyDescent="0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2.75" x14ac:dyDescent="0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2.75" x14ac:dyDescent="0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2.75" x14ac:dyDescent="0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2.75" x14ac:dyDescent="0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2.75" x14ac:dyDescent="0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2.75" x14ac:dyDescent="0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2.75" x14ac:dyDescent="0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2.75" x14ac:dyDescent="0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2.75" x14ac:dyDescent="0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2.75" x14ac:dyDescent="0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2.75" x14ac:dyDescent="0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2.75" x14ac:dyDescent="0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2.75" x14ac:dyDescent="0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2.75" x14ac:dyDescent="0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2.75" x14ac:dyDescent="0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2.75" x14ac:dyDescent="0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2.75" x14ac:dyDescent="0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2.75" x14ac:dyDescent="0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2.75" x14ac:dyDescent="0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2.75" x14ac:dyDescent="0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2.75" x14ac:dyDescent="0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2.75" x14ac:dyDescent="0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2.75" x14ac:dyDescent="0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2.75" x14ac:dyDescent="0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2.75" x14ac:dyDescent="0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2.75" x14ac:dyDescent="0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2.75" x14ac:dyDescent="0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2.75" x14ac:dyDescent="0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2.75" x14ac:dyDescent="0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2.75" x14ac:dyDescent="0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2.75" x14ac:dyDescent="0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2.75" x14ac:dyDescent="0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2.75" x14ac:dyDescent="0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2.75" x14ac:dyDescent="0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2.75" x14ac:dyDescent="0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2.75" x14ac:dyDescent="0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2.75" x14ac:dyDescent="0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2.75" x14ac:dyDescent="0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2.75" x14ac:dyDescent="0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2.75" x14ac:dyDescent="0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2.75" x14ac:dyDescent="0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2.75" x14ac:dyDescent="0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2.75" x14ac:dyDescent="0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2.75" x14ac:dyDescent="0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2.75" x14ac:dyDescent="0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2.75" x14ac:dyDescent="0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2.75" x14ac:dyDescent="0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2.75" x14ac:dyDescent="0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2.75" x14ac:dyDescent="0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2.75" x14ac:dyDescent="0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2.75" x14ac:dyDescent="0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2.75" x14ac:dyDescent="0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2.75" x14ac:dyDescent="0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2.75" x14ac:dyDescent="0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2.75" x14ac:dyDescent="0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2.75" x14ac:dyDescent="0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2.75" x14ac:dyDescent="0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2.75" x14ac:dyDescent="0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2.75" x14ac:dyDescent="0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2.75" x14ac:dyDescent="0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2.75" x14ac:dyDescent="0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2.75" x14ac:dyDescent="0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2.75" x14ac:dyDescent="0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2.75" x14ac:dyDescent="0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2.75" x14ac:dyDescent="0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2.75" x14ac:dyDescent="0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2.75" x14ac:dyDescent="0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2.75" x14ac:dyDescent="0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2.75" x14ac:dyDescent="0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2.75" x14ac:dyDescent="0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2.75" x14ac:dyDescent="0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2.75" x14ac:dyDescent="0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2.75" x14ac:dyDescent="0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2.75" x14ac:dyDescent="0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2.75" x14ac:dyDescent="0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2.75" x14ac:dyDescent="0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2.75" x14ac:dyDescent="0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2.75" x14ac:dyDescent="0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2.75" x14ac:dyDescent="0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2.75" x14ac:dyDescent="0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2.75" x14ac:dyDescent="0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2.75" x14ac:dyDescent="0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2.75" x14ac:dyDescent="0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2.75" x14ac:dyDescent="0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2.75" x14ac:dyDescent="0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2.75" x14ac:dyDescent="0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2.75" x14ac:dyDescent="0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2.75" x14ac:dyDescent="0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2.75" x14ac:dyDescent="0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2.75" x14ac:dyDescent="0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2.75" x14ac:dyDescent="0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2.75" x14ac:dyDescent="0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2.75" x14ac:dyDescent="0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2.75" x14ac:dyDescent="0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2.75" x14ac:dyDescent="0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2.75" x14ac:dyDescent="0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2.75" x14ac:dyDescent="0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2.75" x14ac:dyDescent="0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2.75" x14ac:dyDescent="0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2.75" x14ac:dyDescent="0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2.75" x14ac:dyDescent="0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2.75" x14ac:dyDescent="0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2.75" x14ac:dyDescent="0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2.75" x14ac:dyDescent="0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2.75" x14ac:dyDescent="0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2.75" x14ac:dyDescent="0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2.75" x14ac:dyDescent="0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2.75" x14ac:dyDescent="0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2.75" x14ac:dyDescent="0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2.75" x14ac:dyDescent="0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2.75" x14ac:dyDescent="0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2.75" x14ac:dyDescent="0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2.75" x14ac:dyDescent="0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2.75" x14ac:dyDescent="0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2.75" x14ac:dyDescent="0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2.75" x14ac:dyDescent="0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2.75" x14ac:dyDescent="0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2.75" x14ac:dyDescent="0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2.75" x14ac:dyDescent="0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2.75" x14ac:dyDescent="0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2.75" x14ac:dyDescent="0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2.75" x14ac:dyDescent="0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2.75" x14ac:dyDescent="0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2.75" x14ac:dyDescent="0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2.75" x14ac:dyDescent="0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2.75" x14ac:dyDescent="0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2.75" x14ac:dyDescent="0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2.75" x14ac:dyDescent="0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2.75" x14ac:dyDescent="0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2.75" x14ac:dyDescent="0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2.75" x14ac:dyDescent="0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2.75" x14ac:dyDescent="0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2.75" x14ac:dyDescent="0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2.75" x14ac:dyDescent="0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2.75" x14ac:dyDescent="0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2.75" x14ac:dyDescent="0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2.75" x14ac:dyDescent="0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2.75" x14ac:dyDescent="0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2.75" x14ac:dyDescent="0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2.75" x14ac:dyDescent="0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2.75" x14ac:dyDescent="0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2.75" x14ac:dyDescent="0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2.75" x14ac:dyDescent="0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2.75" x14ac:dyDescent="0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2.75" x14ac:dyDescent="0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2.75" x14ac:dyDescent="0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2.75" x14ac:dyDescent="0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2.75" x14ac:dyDescent="0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2.75" x14ac:dyDescent="0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2.75" x14ac:dyDescent="0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2.75" x14ac:dyDescent="0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2.75" x14ac:dyDescent="0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2.75" x14ac:dyDescent="0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2.75" x14ac:dyDescent="0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2.75" x14ac:dyDescent="0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2.75" x14ac:dyDescent="0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2.75" x14ac:dyDescent="0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2.75" x14ac:dyDescent="0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2.75" x14ac:dyDescent="0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2.75" x14ac:dyDescent="0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2.75" x14ac:dyDescent="0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2.75" x14ac:dyDescent="0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2.75" x14ac:dyDescent="0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2.75" x14ac:dyDescent="0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2.75" x14ac:dyDescent="0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2.75" x14ac:dyDescent="0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2.75" x14ac:dyDescent="0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2.75" x14ac:dyDescent="0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2.75" x14ac:dyDescent="0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2.75" x14ac:dyDescent="0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2.75" x14ac:dyDescent="0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2.75" x14ac:dyDescent="0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2.75" x14ac:dyDescent="0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2.75" x14ac:dyDescent="0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2.75" x14ac:dyDescent="0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2.75" x14ac:dyDescent="0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2.75" x14ac:dyDescent="0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2.75" x14ac:dyDescent="0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2.75" x14ac:dyDescent="0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2.75" x14ac:dyDescent="0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2.75" x14ac:dyDescent="0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2.75" x14ac:dyDescent="0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2.75" x14ac:dyDescent="0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2.75" x14ac:dyDescent="0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2.75" x14ac:dyDescent="0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2.75" x14ac:dyDescent="0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2.75" x14ac:dyDescent="0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2.75" x14ac:dyDescent="0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2.75" x14ac:dyDescent="0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2.75" x14ac:dyDescent="0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2.75" x14ac:dyDescent="0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2.75" x14ac:dyDescent="0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2.75" x14ac:dyDescent="0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2.75" x14ac:dyDescent="0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2.75" x14ac:dyDescent="0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2.75" x14ac:dyDescent="0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2.75" x14ac:dyDescent="0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2.75" x14ac:dyDescent="0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2.75" x14ac:dyDescent="0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2.75" x14ac:dyDescent="0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2.75" x14ac:dyDescent="0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2.75" x14ac:dyDescent="0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2.75" x14ac:dyDescent="0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2.75" x14ac:dyDescent="0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2.75" x14ac:dyDescent="0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2.75" x14ac:dyDescent="0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2.75" x14ac:dyDescent="0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2.75" x14ac:dyDescent="0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2.75" x14ac:dyDescent="0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2.75" x14ac:dyDescent="0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2.75" x14ac:dyDescent="0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2.75" x14ac:dyDescent="0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2.75" x14ac:dyDescent="0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2.75" x14ac:dyDescent="0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2.75" x14ac:dyDescent="0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2.75" x14ac:dyDescent="0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2.75" x14ac:dyDescent="0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2.75" x14ac:dyDescent="0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2.75" x14ac:dyDescent="0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2.75" x14ac:dyDescent="0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2.75" x14ac:dyDescent="0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2.75" x14ac:dyDescent="0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2.75" x14ac:dyDescent="0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2.75" x14ac:dyDescent="0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2.75" x14ac:dyDescent="0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2.75" x14ac:dyDescent="0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2.75" x14ac:dyDescent="0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2.75" x14ac:dyDescent="0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2.75" x14ac:dyDescent="0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2.75" x14ac:dyDescent="0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2.75" x14ac:dyDescent="0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2.75" x14ac:dyDescent="0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2.75" x14ac:dyDescent="0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2.75" x14ac:dyDescent="0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2.75" x14ac:dyDescent="0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2.75" x14ac:dyDescent="0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2.75" x14ac:dyDescent="0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2.75" x14ac:dyDescent="0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2.75" x14ac:dyDescent="0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2.75" x14ac:dyDescent="0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2.75" x14ac:dyDescent="0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2.75" x14ac:dyDescent="0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2.75" x14ac:dyDescent="0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2.75" x14ac:dyDescent="0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2.75" x14ac:dyDescent="0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2.75" x14ac:dyDescent="0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2.75" x14ac:dyDescent="0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2.75" x14ac:dyDescent="0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2.75" x14ac:dyDescent="0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2.75" x14ac:dyDescent="0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2.75" x14ac:dyDescent="0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2.75" x14ac:dyDescent="0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2.75" x14ac:dyDescent="0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2.75" x14ac:dyDescent="0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2.75" x14ac:dyDescent="0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2.75" x14ac:dyDescent="0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2.75" x14ac:dyDescent="0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2.75" x14ac:dyDescent="0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2.75" x14ac:dyDescent="0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2.75" x14ac:dyDescent="0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2.75" x14ac:dyDescent="0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2.75" x14ac:dyDescent="0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2.75" x14ac:dyDescent="0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2.75" x14ac:dyDescent="0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2.75" x14ac:dyDescent="0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2.75" x14ac:dyDescent="0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2.75" x14ac:dyDescent="0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2.75" x14ac:dyDescent="0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2.75" x14ac:dyDescent="0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2.75" x14ac:dyDescent="0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2.75" x14ac:dyDescent="0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2.75" x14ac:dyDescent="0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2.75" x14ac:dyDescent="0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2.75" x14ac:dyDescent="0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2.75" x14ac:dyDescent="0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2.75" x14ac:dyDescent="0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2.75" x14ac:dyDescent="0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2.75" x14ac:dyDescent="0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2.75" x14ac:dyDescent="0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2.75" x14ac:dyDescent="0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2.75" x14ac:dyDescent="0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2.75" x14ac:dyDescent="0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2.75" x14ac:dyDescent="0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2.75" x14ac:dyDescent="0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2.75" x14ac:dyDescent="0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2.75" x14ac:dyDescent="0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2.75" x14ac:dyDescent="0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2.75" x14ac:dyDescent="0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2.75" x14ac:dyDescent="0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2.75" x14ac:dyDescent="0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2.75" x14ac:dyDescent="0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2.75" x14ac:dyDescent="0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2.75" x14ac:dyDescent="0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2.75" x14ac:dyDescent="0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2.75" x14ac:dyDescent="0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2.75" x14ac:dyDescent="0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2.75" x14ac:dyDescent="0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2.75" x14ac:dyDescent="0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2.75" x14ac:dyDescent="0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2.75" x14ac:dyDescent="0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2.75" x14ac:dyDescent="0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2.75" x14ac:dyDescent="0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2.75" x14ac:dyDescent="0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2.75" x14ac:dyDescent="0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2.75" x14ac:dyDescent="0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2.75" x14ac:dyDescent="0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2.75" x14ac:dyDescent="0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2.75" x14ac:dyDescent="0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2.75" x14ac:dyDescent="0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2.75" x14ac:dyDescent="0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2.75" x14ac:dyDescent="0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2.75" x14ac:dyDescent="0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2.75" x14ac:dyDescent="0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2.75" x14ac:dyDescent="0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2.75" x14ac:dyDescent="0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2.75" x14ac:dyDescent="0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2.75" x14ac:dyDescent="0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2.75" x14ac:dyDescent="0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2.75" x14ac:dyDescent="0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2.75" x14ac:dyDescent="0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2.75" x14ac:dyDescent="0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2.75" x14ac:dyDescent="0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2.75" x14ac:dyDescent="0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2.75" x14ac:dyDescent="0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2.75" x14ac:dyDescent="0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2.75" x14ac:dyDescent="0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2.75" x14ac:dyDescent="0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2.75" x14ac:dyDescent="0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2.75" x14ac:dyDescent="0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2.75" x14ac:dyDescent="0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2.75" x14ac:dyDescent="0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2.75" x14ac:dyDescent="0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2.75" x14ac:dyDescent="0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2.75" x14ac:dyDescent="0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2.75" x14ac:dyDescent="0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2.75" x14ac:dyDescent="0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2.75" x14ac:dyDescent="0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2.75" x14ac:dyDescent="0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2.75" x14ac:dyDescent="0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2.75" x14ac:dyDescent="0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2.75" x14ac:dyDescent="0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2.75" x14ac:dyDescent="0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2.75" x14ac:dyDescent="0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2.75" x14ac:dyDescent="0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2.75" x14ac:dyDescent="0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2.75" x14ac:dyDescent="0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2.75" x14ac:dyDescent="0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2.75" x14ac:dyDescent="0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2.75" x14ac:dyDescent="0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2.75" x14ac:dyDescent="0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2.75" x14ac:dyDescent="0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2.75" x14ac:dyDescent="0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2.75" x14ac:dyDescent="0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2.75" x14ac:dyDescent="0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2.75" x14ac:dyDescent="0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2.75" x14ac:dyDescent="0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2.75" x14ac:dyDescent="0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2.75" x14ac:dyDescent="0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2.75" x14ac:dyDescent="0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2.75" x14ac:dyDescent="0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2.75" x14ac:dyDescent="0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2.75" x14ac:dyDescent="0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2.75" x14ac:dyDescent="0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2.75" x14ac:dyDescent="0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2.75" x14ac:dyDescent="0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2.75" x14ac:dyDescent="0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2.75" x14ac:dyDescent="0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2.75" x14ac:dyDescent="0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2.75" x14ac:dyDescent="0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2.75" x14ac:dyDescent="0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2.75" x14ac:dyDescent="0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2.75" x14ac:dyDescent="0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2.75" x14ac:dyDescent="0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2.75" x14ac:dyDescent="0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2.75" x14ac:dyDescent="0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2.75" x14ac:dyDescent="0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2.75" x14ac:dyDescent="0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2.75" x14ac:dyDescent="0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2.75" x14ac:dyDescent="0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2.75" x14ac:dyDescent="0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2.75" x14ac:dyDescent="0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2.75" x14ac:dyDescent="0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2.75" x14ac:dyDescent="0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2.75" x14ac:dyDescent="0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2.75" x14ac:dyDescent="0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2.75" x14ac:dyDescent="0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2.75" x14ac:dyDescent="0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2.75" x14ac:dyDescent="0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2.75" x14ac:dyDescent="0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2.75" x14ac:dyDescent="0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2.75" x14ac:dyDescent="0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2.75" x14ac:dyDescent="0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2.75" x14ac:dyDescent="0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2.75" x14ac:dyDescent="0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2.75" x14ac:dyDescent="0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2.75" x14ac:dyDescent="0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2.75" x14ac:dyDescent="0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2.75" x14ac:dyDescent="0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2.75" x14ac:dyDescent="0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2.75" x14ac:dyDescent="0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2.75" x14ac:dyDescent="0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2.75" x14ac:dyDescent="0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2.75" x14ac:dyDescent="0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2.75" x14ac:dyDescent="0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2.75" x14ac:dyDescent="0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2.75" x14ac:dyDescent="0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2.75" x14ac:dyDescent="0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2.75" x14ac:dyDescent="0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2.75" x14ac:dyDescent="0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2.75" x14ac:dyDescent="0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2.75" x14ac:dyDescent="0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2.75" x14ac:dyDescent="0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2.75" x14ac:dyDescent="0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2.75" x14ac:dyDescent="0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2.75" x14ac:dyDescent="0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2.75" x14ac:dyDescent="0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2.75" x14ac:dyDescent="0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2.75" x14ac:dyDescent="0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2.75" x14ac:dyDescent="0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2.75" x14ac:dyDescent="0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2.75" x14ac:dyDescent="0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2.75" x14ac:dyDescent="0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2.75" x14ac:dyDescent="0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2.75" x14ac:dyDescent="0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2.75" x14ac:dyDescent="0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2.75" x14ac:dyDescent="0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2.75" x14ac:dyDescent="0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2.75" x14ac:dyDescent="0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2.75" x14ac:dyDescent="0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2.75" x14ac:dyDescent="0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2.75" x14ac:dyDescent="0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2.75" x14ac:dyDescent="0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2.75" x14ac:dyDescent="0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2.75" x14ac:dyDescent="0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2.75" x14ac:dyDescent="0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2.75" x14ac:dyDescent="0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2.75" x14ac:dyDescent="0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2.75" x14ac:dyDescent="0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2.75" x14ac:dyDescent="0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2.75" x14ac:dyDescent="0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2.75" x14ac:dyDescent="0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2.75" x14ac:dyDescent="0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2.75" x14ac:dyDescent="0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2.75" x14ac:dyDescent="0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2.75" x14ac:dyDescent="0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2.75" x14ac:dyDescent="0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2.75" x14ac:dyDescent="0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2.75" x14ac:dyDescent="0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2.75" x14ac:dyDescent="0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2.75" x14ac:dyDescent="0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2.75" x14ac:dyDescent="0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2.75" x14ac:dyDescent="0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2.75" x14ac:dyDescent="0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2.75" x14ac:dyDescent="0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2.75" x14ac:dyDescent="0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2.75" x14ac:dyDescent="0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2.75" x14ac:dyDescent="0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2.75" x14ac:dyDescent="0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2.75" x14ac:dyDescent="0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2.75" x14ac:dyDescent="0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2.75" x14ac:dyDescent="0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2.75" x14ac:dyDescent="0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2.75" x14ac:dyDescent="0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2.75" x14ac:dyDescent="0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2.75" x14ac:dyDescent="0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2.75" x14ac:dyDescent="0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2.75" x14ac:dyDescent="0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2.75" x14ac:dyDescent="0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2.75" x14ac:dyDescent="0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2.75" x14ac:dyDescent="0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2.75" x14ac:dyDescent="0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2.75" x14ac:dyDescent="0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2.75" x14ac:dyDescent="0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2.75" x14ac:dyDescent="0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2.75" x14ac:dyDescent="0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2.75" x14ac:dyDescent="0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2.75" x14ac:dyDescent="0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2.75" x14ac:dyDescent="0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2.75" x14ac:dyDescent="0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2.75" x14ac:dyDescent="0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2.75" x14ac:dyDescent="0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2.75" x14ac:dyDescent="0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2.75" x14ac:dyDescent="0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2.75" x14ac:dyDescent="0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2.75" x14ac:dyDescent="0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2.75" x14ac:dyDescent="0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2.75" x14ac:dyDescent="0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2.75" x14ac:dyDescent="0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2.75" x14ac:dyDescent="0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2.75" x14ac:dyDescent="0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2.75" x14ac:dyDescent="0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2.75" x14ac:dyDescent="0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2.75" x14ac:dyDescent="0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2.75" x14ac:dyDescent="0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2.75" x14ac:dyDescent="0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2.75" x14ac:dyDescent="0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2.75" x14ac:dyDescent="0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2.75" x14ac:dyDescent="0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2.75" x14ac:dyDescent="0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2.75" x14ac:dyDescent="0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2.75" x14ac:dyDescent="0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2.75" x14ac:dyDescent="0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2.75" x14ac:dyDescent="0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2.75" x14ac:dyDescent="0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2.75" x14ac:dyDescent="0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2.75" x14ac:dyDescent="0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2.75" x14ac:dyDescent="0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2.75" x14ac:dyDescent="0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2.75" x14ac:dyDescent="0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2.75" x14ac:dyDescent="0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2.75" x14ac:dyDescent="0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2.75" x14ac:dyDescent="0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2.75" x14ac:dyDescent="0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2.75" x14ac:dyDescent="0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2.75" x14ac:dyDescent="0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2.75" x14ac:dyDescent="0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2.75" x14ac:dyDescent="0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2.75" x14ac:dyDescent="0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2.75" x14ac:dyDescent="0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2.75" x14ac:dyDescent="0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2.75" x14ac:dyDescent="0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2.75" x14ac:dyDescent="0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2.75" x14ac:dyDescent="0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2.75" x14ac:dyDescent="0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2.75" x14ac:dyDescent="0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2.75" x14ac:dyDescent="0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2.75" x14ac:dyDescent="0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2.75" x14ac:dyDescent="0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2.75" x14ac:dyDescent="0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2.75" x14ac:dyDescent="0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2.75" x14ac:dyDescent="0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2.75" x14ac:dyDescent="0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2.75" x14ac:dyDescent="0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2.75" x14ac:dyDescent="0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2.75" x14ac:dyDescent="0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2.75" x14ac:dyDescent="0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2.75" x14ac:dyDescent="0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2.75" x14ac:dyDescent="0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2.75" x14ac:dyDescent="0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2.75" x14ac:dyDescent="0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2.75" x14ac:dyDescent="0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2.75" x14ac:dyDescent="0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2.75" x14ac:dyDescent="0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2.75" x14ac:dyDescent="0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2.75" x14ac:dyDescent="0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2.75" x14ac:dyDescent="0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2.75" x14ac:dyDescent="0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2.75" x14ac:dyDescent="0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2.75" x14ac:dyDescent="0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2.75" x14ac:dyDescent="0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2.75" x14ac:dyDescent="0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2.75" x14ac:dyDescent="0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2.75" x14ac:dyDescent="0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2.75" x14ac:dyDescent="0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2.75" x14ac:dyDescent="0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2.75" x14ac:dyDescent="0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2.75" x14ac:dyDescent="0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2.75" x14ac:dyDescent="0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2.75" x14ac:dyDescent="0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2.75" x14ac:dyDescent="0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2.75" x14ac:dyDescent="0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2.75" x14ac:dyDescent="0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2.75" x14ac:dyDescent="0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2.75" x14ac:dyDescent="0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2.75" x14ac:dyDescent="0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2.75" x14ac:dyDescent="0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2.75" x14ac:dyDescent="0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2.75" x14ac:dyDescent="0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2.75" x14ac:dyDescent="0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2.75" x14ac:dyDescent="0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2.75" x14ac:dyDescent="0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2.75" x14ac:dyDescent="0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2.75" x14ac:dyDescent="0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2.75" x14ac:dyDescent="0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2.75" x14ac:dyDescent="0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2.75" x14ac:dyDescent="0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2.75" x14ac:dyDescent="0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2.75" x14ac:dyDescent="0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2.75" x14ac:dyDescent="0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2.75" x14ac:dyDescent="0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2.75" x14ac:dyDescent="0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2.75" x14ac:dyDescent="0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2.75" x14ac:dyDescent="0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2.75" x14ac:dyDescent="0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2.75" x14ac:dyDescent="0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2.75" x14ac:dyDescent="0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2.75" x14ac:dyDescent="0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2.75" x14ac:dyDescent="0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2.75" x14ac:dyDescent="0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2.75" x14ac:dyDescent="0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2.75" x14ac:dyDescent="0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2.75" x14ac:dyDescent="0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2.75" x14ac:dyDescent="0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2.75" x14ac:dyDescent="0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2.75" x14ac:dyDescent="0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2.75" x14ac:dyDescent="0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2.75" x14ac:dyDescent="0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2.75" x14ac:dyDescent="0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2.75" x14ac:dyDescent="0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2.75" x14ac:dyDescent="0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2.75" x14ac:dyDescent="0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2.75" x14ac:dyDescent="0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2.75" x14ac:dyDescent="0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2.75" x14ac:dyDescent="0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2.75" x14ac:dyDescent="0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2.75" x14ac:dyDescent="0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2.75" x14ac:dyDescent="0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2.75" x14ac:dyDescent="0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2.75" x14ac:dyDescent="0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2.75" x14ac:dyDescent="0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2.75" x14ac:dyDescent="0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2.75" x14ac:dyDescent="0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2.75" x14ac:dyDescent="0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2.75" x14ac:dyDescent="0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2.75" x14ac:dyDescent="0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2.75" x14ac:dyDescent="0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2.75" x14ac:dyDescent="0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2.75" x14ac:dyDescent="0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2.75" x14ac:dyDescent="0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2.75" x14ac:dyDescent="0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2.75" x14ac:dyDescent="0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2.75" x14ac:dyDescent="0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2.75" x14ac:dyDescent="0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2.75" x14ac:dyDescent="0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2.75" x14ac:dyDescent="0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2.75" x14ac:dyDescent="0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2.75" x14ac:dyDescent="0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2.75" x14ac:dyDescent="0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2.75" x14ac:dyDescent="0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2.75" x14ac:dyDescent="0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2.75" x14ac:dyDescent="0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2.75" x14ac:dyDescent="0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2.75" x14ac:dyDescent="0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2.75" x14ac:dyDescent="0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2.75" x14ac:dyDescent="0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2.75" x14ac:dyDescent="0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2.75" x14ac:dyDescent="0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2.75" x14ac:dyDescent="0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2.75" x14ac:dyDescent="0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2.75" x14ac:dyDescent="0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2.75" x14ac:dyDescent="0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2.75" x14ac:dyDescent="0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2.75" x14ac:dyDescent="0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2.75" x14ac:dyDescent="0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2.75" x14ac:dyDescent="0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2.75" x14ac:dyDescent="0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2.75" x14ac:dyDescent="0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2.75" x14ac:dyDescent="0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2.75" x14ac:dyDescent="0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2.75" x14ac:dyDescent="0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2.75" x14ac:dyDescent="0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2.75" x14ac:dyDescent="0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2.75" x14ac:dyDescent="0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2.75" x14ac:dyDescent="0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2.75" x14ac:dyDescent="0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2.75" x14ac:dyDescent="0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2.75" x14ac:dyDescent="0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2.75" x14ac:dyDescent="0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2.75" x14ac:dyDescent="0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2.75" x14ac:dyDescent="0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2.75" x14ac:dyDescent="0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2.75" x14ac:dyDescent="0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2.75" x14ac:dyDescent="0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2.75" x14ac:dyDescent="0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2.75" x14ac:dyDescent="0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2.75" x14ac:dyDescent="0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2.75" x14ac:dyDescent="0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2.75" x14ac:dyDescent="0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2.75" x14ac:dyDescent="0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2.75" x14ac:dyDescent="0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2.75" x14ac:dyDescent="0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2.75" x14ac:dyDescent="0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2.75" x14ac:dyDescent="0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2.75" x14ac:dyDescent="0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2.75" x14ac:dyDescent="0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2.75" x14ac:dyDescent="0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2.75" x14ac:dyDescent="0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2.75" x14ac:dyDescent="0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2.75" x14ac:dyDescent="0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2.75" x14ac:dyDescent="0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2.75" x14ac:dyDescent="0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2.75" x14ac:dyDescent="0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2.75" x14ac:dyDescent="0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2.75" x14ac:dyDescent="0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2.75" x14ac:dyDescent="0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2.75" x14ac:dyDescent="0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2.75" x14ac:dyDescent="0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2.75" x14ac:dyDescent="0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2.75" x14ac:dyDescent="0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2.75" x14ac:dyDescent="0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2.75" x14ac:dyDescent="0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2.75" x14ac:dyDescent="0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2.75" x14ac:dyDescent="0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2.75" x14ac:dyDescent="0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2.75" x14ac:dyDescent="0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2.75" x14ac:dyDescent="0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2.75" x14ac:dyDescent="0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2.75" x14ac:dyDescent="0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2.75" x14ac:dyDescent="0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2.75" x14ac:dyDescent="0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2.75" x14ac:dyDescent="0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2.75" x14ac:dyDescent="0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2.75" x14ac:dyDescent="0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2.75" x14ac:dyDescent="0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2.75" x14ac:dyDescent="0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2.75" x14ac:dyDescent="0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2.75" x14ac:dyDescent="0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2.75" x14ac:dyDescent="0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2.75" x14ac:dyDescent="0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2.75" x14ac:dyDescent="0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2.75" x14ac:dyDescent="0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2.75" x14ac:dyDescent="0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2.75" x14ac:dyDescent="0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2.75" x14ac:dyDescent="0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2.75" x14ac:dyDescent="0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2.75" x14ac:dyDescent="0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2.75" x14ac:dyDescent="0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2.75" x14ac:dyDescent="0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2.75" x14ac:dyDescent="0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2.75" x14ac:dyDescent="0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2.75" x14ac:dyDescent="0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2.75" x14ac:dyDescent="0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2.75" x14ac:dyDescent="0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2.75" x14ac:dyDescent="0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2.75" x14ac:dyDescent="0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2.75" x14ac:dyDescent="0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2.75" x14ac:dyDescent="0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2.75" x14ac:dyDescent="0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2.75" x14ac:dyDescent="0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2.75" x14ac:dyDescent="0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2.75" x14ac:dyDescent="0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2.75" x14ac:dyDescent="0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2.75" x14ac:dyDescent="0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2.75" x14ac:dyDescent="0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2.75" x14ac:dyDescent="0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2.75" x14ac:dyDescent="0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2.75" x14ac:dyDescent="0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2.75" x14ac:dyDescent="0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2.75" x14ac:dyDescent="0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2.75" x14ac:dyDescent="0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2.75" x14ac:dyDescent="0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2.75" x14ac:dyDescent="0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2.75" x14ac:dyDescent="0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2.75" x14ac:dyDescent="0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2.75" x14ac:dyDescent="0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2.75" x14ac:dyDescent="0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2.75" x14ac:dyDescent="0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2.75" x14ac:dyDescent="0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2.75" x14ac:dyDescent="0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2.75" x14ac:dyDescent="0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2.75" x14ac:dyDescent="0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2.75" x14ac:dyDescent="0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2.75" x14ac:dyDescent="0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2.75" x14ac:dyDescent="0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2.75" x14ac:dyDescent="0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2.75" x14ac:dyDescent="0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2.75" x14ac:dyDescent="0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2.75" x14ac:dyDescent="0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2.75" x14ac:dyDescent="0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2.75" x14ac:dyDescent="0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2.75" x14ac:dyDescent="0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2.75" x14ac:dyDescent="0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2.75" x14ac:dyDescent="0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2.75" x14ac:dyDescent="0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2.75" x14ac:dyDescent="0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2.75" x14ac:dyDescent="0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2.75" x14ac:dyDescent="0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2.75" x14ac:dyDescent="0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2.75" x14ac:dyDescent="0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2.75" x14ac:dyDescent="0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2.75" x14ac:dyDescent="0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2.75" x14ac:dyDescent="0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2.75" x14ac:dyDescent="0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2.75" x14ac:dyDescent="0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2.75" x14ac:dyDescent="0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2.75" x14ac:dyDescent="0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2.75" x14ac:dyDescent="0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2.75" x14ac:dyDescent="0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2.75" x14ac:dyDescent="0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2.75" x14ac:dyDescent="0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2.75" x14ac:dyDescent="0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2.75" x14ac:dyDescent="0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2.75" x14ac:dyDescent="0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2.75" x14ac:dyDescent="0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2.75" x14ac:dyDescent="0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2.75" x14ac:dyDescent="0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2.75" x14ac:dyDescent="0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2.75" x14ac:dyDescent="0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2.75" x14ac:dyDescent="0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2.75" x14ac:dyDescent="0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2.75" x14ac:dyDescent="0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2.75" x14ac:dyDescent="0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2.75" x14ac:dyDescent="0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2.75" x14ac:dyDescent="0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2.75" x14ac:dyDescent="0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2.75" x14ac:dyDescent="0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2.75" x14ac:dyDescent="0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2.75" x14ac:dyDescent="0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2.75" x14ac:dyDescent="0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2.75" x14ac:dyDescent="0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2.75" x14ac:dyDescent="0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2.75" x14ac:dyDescent="0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2.75" x14ac:dyDescent="0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2.75" x14ac:dyDescent="0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2.75" x14ac:dyDescent="0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2.75" x14ac:dyDescent="0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2.75" x14ac:dyDescent="0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2.75" x14ac:dyDescent="0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2.75" x14ac:dyDescent="0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2.75" x14ac:dyDescent="0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2.75" x14ac:dyDescent="0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2.75" x14ac:dyDescent="0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2.75" x14ac:dyDescent="0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2.75" x14ac:dyDescent="0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2.75" x14ac:dyDescent="0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2.75" x14ac:dyDescent="0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2.75" x14ac:dyDescent="0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2.75" x14ac:dyDescent="0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2.75" x14ac:dyDescent="0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2.75" x14ac:dyDescent="0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2.75" x14ac:dyDescent="0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2.75" x14ac:dyDescent="0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2.75" x14ac:dyDescent="0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2.75" x14ac:dyDescent="0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2.75" x14ac:dyDescent="0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2.75" x14ac:dyDescent="0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2.75" x14ac:dyDescent="0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2.75" x14ac:dyDescent="0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2.75" x14ac:dyDescent="0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2.75" x14ac:dyDescent="0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2.75" x14ac:dyDescent="0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2.75" x14ac:dyDescent="0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2.75" x14ac:dyDescent="0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2.75" x14ac:dyDescent="0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2.75" x14ac:dyDescent="0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2.75" x14ac:dyDescent="0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2.75" x14ac:dyDescent="0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2.75" x14ac:dyDescent="0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2.75" x14ac:dyDescent="0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2.75" x14ac:dyDescent="0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2.75" x14ac:dyDescent="0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2.75" x14ac:dyDescent="0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2.75" x14ac:dyDescent="0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2.75" x14ac:dyDescent="0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2.75" x14ac:dyDescent="0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2.75" x14ac:dyDescent="0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2.75" x14ac:dyDescent="0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2.75" x14ac:dyDescent="0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2.75" x14ac:dyDescent="0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2.75" x14ac:dyDescent="0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2.75" x14ac:dyDescent="0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2.75" x14ac:dyDescent="0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2.75" x14ac:dyDescent="0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2.75" x14ac:dyDescent="0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2.75" x14ac:dyDescent="0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2.75" x14ac:dyDescent="0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2.75" x14ac:dyDescent="0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2.75" x14ac:dyDescent="0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2.75" x14ac:dyDescent="0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2.75" x14ac:dyDescent="0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2.75" x14ac:dyDescent="0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2.75" x14ac:dyDescent="0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2.75" x14ac:dyDescent="0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2.75" x14ac:dyDescent="0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2.75" x14ac:dyDescent="0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2.75" x14ac:dyDescent="0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2.75" x14ac:dyDescent="0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2.75" x14ac:dyDescent="0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2.75" x14ac:dyDescent="0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2.75" x14ac:dyDescent="0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2.75" x14ac:dyDescent="0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2.75" x14ac:dyDescent="0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2.75" x14ac:dyDescent="0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2.75" x14ac:dyDescent="0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2.75" x14ac:dyDescent="0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2.75" x14ac:dyDescent="0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2.75" x14ac:dyDescent="0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2.75" x14ac:dyDescent="0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2.75" x14ac:dyDescent="0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2.75" x14ac:dyDescent="0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2.75" x14ac:dyDescent="0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2.75" x14ac:dyDescent="0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2.75" x14ac:dyDescent="0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2.75" x14ac:dyDescent="0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2.75" x14ac:dyDescent="0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2.75" x14ac:dyDescent="0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2.75" x14ac:dyDescent="0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2.75" x14ac:dyDescent="0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2.75" x14ac:dyDescent="0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2.75" x14ac:dyDescent="0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2.75" x14ac:dyDescent="0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2.75" x14ac:dyDescent="0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2.75" x14ac:dyDescent="0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2.75" x14ac:dyDescent="0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2.75" x14ac:dyDescent="0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2.75" x14ac:dyDescent="0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2.75" x14ac:dyDescent="0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2.75" x14ac:dyDescent="0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2.75" x14ac:dyDescent="0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2.75" x14ac:dyDescent="0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2.75" x14ac:dyDescent="0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2.75" x14ac:dyDescent="0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2.75" x14ac:dyDescent="0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2.75" x14ac:dyDescent="0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2.75" x14ac:dyDescent="0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2.75" x14ac:dyDescent="0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2.75" x14ac:dyDescent="0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2.75" x14ac:dyDescent="0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2.75" x14ac:dyDescent="0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2.75" x14ac:dyDescent="0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2.75" x14ac:dyDescent="0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2.75" x14ac:dyDescent="0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2.75" x14ac:dyDescent="0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2.75" x14ac:dyDescent="0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2.75" x14ac:dyDescent="0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2.75" x14ac:dyDescent="0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2.75" x14ac:dyDescent="0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2.75" x14ac:dyDescent="0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2.75" x14ac:dyDescent="0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2.75" x14ac:dyDescent="0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2.75" x14ac:dyDescent="0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2.75" x14ac:dyDescent="0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2.75" x14ac:dyDescent="0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2.75" x14ac:dyDescent="0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2.75" x14ac:dyDescent="0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2.75" x14ac:dyDescent="0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2.75" x14ac:dyDescent="0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2.75" x14ac:dyDescent="0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2.75" x14ac:dyDescent="0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2.75" x14ac:dyDescent="0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2.75" x14ac:dyDescent="0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2.75" x14ac:dyDescent="0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2.75" x14ac:dyDescent="0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2.75" x14ac:dyDescent="0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2.75" x14ac:dyDescent="0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2.75" x14ac:dyDescent="0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2.75" x14ac:dyDescent="0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2.75" x14ac:dyDescent="0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2.75" x14ac:dyDescent="0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2.75" x14ac:dyDescent="0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2.75" x14ac:dyDescent="0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2.75" x14ac:dyDescent="0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2.75" x14ac:dyDescent="0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2.75" x14ac:dyDescent="0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2.75" x14ac:dyDescent="0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2.75" x14ac:dyDescent="0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2.75" x14ac:dyDescent="0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2.75" x14ac:dyDescent="0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2.75" x14ac:dyDescent="0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2.75" x14ac:dyDescent="0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2.75" x14ac:dyDescent="0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2.75" x14ac:dyDescent="0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2.75" x14ac:dyDescent="0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2.75" x14ac:dyDescent="0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2.75" x14ac:dyDescent="0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2.75" x14ac:dyDescent="0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2.75" x14ac:dyDescent="0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2.75" x14ac:dyDescent="0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2.75" x14ac:dyDescent="0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2.75" x14ac:dyDescent="0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2.75" x14ac:dyDescent="0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2.75" x14ac:dyDescent="0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2.75" x14ac:dyDescent="0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2.75" x14ac:dyDescent="0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2.75" x14ac:dyDescent="0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2.75" x14ac:dyDescent="0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2.75" x14ac:dyDescent="0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2.75" x14ac:dyDescent="0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2.75" x14ac:dyDescent="0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2.75" x14ac:dyDescent="0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2.75" x14ac:dyDescent="0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2.75" x14ac:dyDescent="0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2.75" x14ac:dyDescent="0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2.75" x14ac:dyDescent="0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2.75" x14ac:dyDescent="0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2.75" x14ac:dyDescent="0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2.75" x14ac:dyDescent="0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2.75" x14ac:dyDescent="0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2.75" x14ac:dyDescent="0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2.75" x14ac:dyDescent="0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2.75" x14ac:dyDescent="0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2.75" x14ac:dyDescent="0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2.75" x14ac:dyDescent="0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2.75" x14ac:dyDescent="0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2.75" x14ac:dyDescent="0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2.75" x14ac:dyDescent="0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2.75" x14ac:dyDescent="0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2.75" x14ac:dyDescent="0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2.75" x14ac:dyDescent="0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2.75" x14ac:dyDescent="0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2.75" x14ac:dyDescent="0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2.75" x14ac:dyDescent="0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2.75" x14ac:dyDescent="0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2.75" x14ac:dyDescent="0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2.75" x14ac:dyDescent="0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2.75" x14ac:dyDescent="0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2.75" x14ac:dyDescent="0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2.75" x14ac:dyDescent="0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2.75" x14ac:dyDescent="0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2.75" x14ac:dyDescent="0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2.75" x14ac:dyDescent="0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2.75" x14ac:dyDescent="0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2.75" x14ac:dyDescent="0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2.75" x14ac:dyDescent="0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2.75" x14ac:dyDescent="0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2.75" x14ac:dyDescent="0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2.75" x14ac:dyDescent="0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2.75" x14ac:dyDescent="0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2.75" x14ac:dyDescent="0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2.75" x14ac:dyDescent="0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2.75" x14ac:dyDescent="0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2.75" x14ac:dyDescent="0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2.75" x14ac:dyDescent="0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2.75" x14ac:dyDescent="0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2.75" x14ac:dyDescent="0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2.75" x14ac:dyDescent="0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2.75" x14ac:dyDescent="0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2.75" x14ac:dyDescent="0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2.75" x14ac:dyDescent="0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2.75" x14ac:dyDescent="0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2.75" x14ac:dyDescent="0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2.75" x14ac:dyDescent="0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2.75" x14ac:dyDescent="0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2.75" x14ac:dyDescent="0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2.75" x14ac:dyDescent="0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2.75" x14ac:dyDescent="0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2.75" x14ac:dyDescent="0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2.75" x14ac:dyDescent="0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2.75" x14ac:dyDescent="0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2.75" x14ac:dyDescent="0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2.75" x14ac:dyDescent="0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2.75" x14ac:dyDescent="0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2.75" x14ac:dyDescent="0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2.75" x14ac:dyDescent="0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2.75" x14ac:dyDescent="0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2.75" x14ac:dyDescent="0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2.75" x14ac:dyDescent="0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2.75" x14ac:dyDescent="0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2.75" x14ac:dyDescent="0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2.75" x14ac:dyDescent="0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2.75" x14ac:dyDescent="0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2.75" x14ac:dyDescent="0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2.75" x14ac:dyDescent="0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2.75" x14ac:dyDescent="0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2.75" x14ac:dyDescent="0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2.75" x14ac:dyDescent="0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2.75" x14ac:dyDescent="0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2.75" x14ac:dyDescent="0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2.75" x14ac:dyDescent="0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2.75" x14ac:dyDescent="0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2.75" x14ac:dyDescent="0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2.75" x14ac:dyDescent="0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2.75" x14ac:dyDescent="0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2.75" x14ac:dyDescent="0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2.75" x14ac:dyDescent="0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2.75" x14ac:dyDescent="0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2.75" x14ac:dyDescent="0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2.75" x14ac:dyDescent="0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2.75" x14ac:dyDescent="0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2.75" x14ac:dyDescent="0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2.75" x14ac:dyDescent="0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2.75" x14ac:dyDescent="0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2.75" x14ac:dyDescent="0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2.75" x14ac:dyDescent="0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2.75" x14ac:dyDescent="0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2.75" x14ac:dyDescent="0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2.75" x14ac:dyDescent="0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2.75" x14ac:dyDescent="0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2.75" x14ac:dyDescent="0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2.75" x14ac:dyDescent="0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2.75" x14ac:dyDescent="0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2.75" x14ac:dyDescent="0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2.75" x14ac:dyDescent="0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2.75" x14ac:dyDescent="0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2.75" x14ac:dyDescent="0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2.75" x14ac:dyDescent="0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2.75" x14ac:dyDescent="0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2.75" x14ac:dyDescent="0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2.75" x14ac:dyDescent="0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2.75" x14ac:dyDescent="0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2.75" x14ac:dyDescent="0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2.75" x14ac:dyDescent="0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2.75" x14ac:dyDescent="0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2.75" x14ac:dyDescent="0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2.75" x14ac:dyDescent="0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2.75" x14ac:dyDescent="0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2.75" x14ac:dyDescent="0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2.75" x14ac:dyDescent="0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2.75" x14ac:dyDescent="0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2.75" x14ac:dyDescent="0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2.75" x14ac:dyDescent="0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2.75" x14ac:dyDescent="0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2.75" x14ac:dyDescent="0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2.75" x14ac:dyDescent="0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2.75" x14ac:dyDescent="0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2.75" x14ac:dyDescent="0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2.75" x14ac:dyDescent="0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2.75" x14ac:dyDescent="0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2.75" x14ac:dyDescent="0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2.75" x14ac:dyDescent="0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2.75" x14ac:dyDescent="0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2.75" x14ac:dyDescent="0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2.75" x14ac:dyDescent="0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2.75" x14ac:dyDescent="0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2.75" x14ac:dyDescent="0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2.75" x14ac:dyDescent="0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2.75" x14ac:dyDescent="0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2.75" x14ac:dyDescent="0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2.75" x14ac:dyDescent="0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2.75" x14ac:dyDescent="0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2.75" x14ac:dyDescent="0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2.75" x14ac:dyDescent="0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2.75" x14ac:dyDescent="0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2.75" x14ac:dyDescent="0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2.75" x14ac:dyDescent="0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2.75" x14ac:dyDescent="0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2.75" x14ac:dyDescent="0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2.75" x14ac:dyDescent="0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2.75" x14ac:dyDescent="0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2.75" x14ac:dyDescent="0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2.75" x14ac:dyDescent="0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2.75" x14ac:dyDescent="0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2.75" x14ac:dyDescent="0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2.75" x14ac:dyDescent="0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2.75" x14ac:dyDescent="0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2.75" x14ac:dyDescent="0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2.75" x14ac:dyDescent="0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2.75" x14ac:dyDescent="0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2.75" x14ac:dyDescent="0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2.75" x14ac:dyDescent="0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2.75" x14ac:dyDescent="0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2.75" x14ac:dyDescent="0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2.75" x14ac:dyDescent="0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2.75" x14ac:dyDescent="0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2.75" x14ac:dyDescent="0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2.75" x14ac:dyDescent="0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2.75" x14ac:dyDescent="0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2.75" x14ac:dyDescent="0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2.75" x14ac:dyDescent="0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2.75" x14ac:dyDescent="0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2.75" x14ac:dyDescent="0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2.75" x14ac:dyDescent="0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2.75" x14ac:dyDescent="0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2.75" x14ac:dyDescent="0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2.75" x14ac:dyDescent="0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2.75" x14ac:dyDescent="0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2.75" x14ac:dyDescent="0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2.75" x14ac:dyDescent="0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2.75" x14ac:dyDescent="0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2.75" x14ac:dyDescent="0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2.75" x14ac:dyDescent="0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2.75" x14ac:dyDescent="0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2.75" x14ac:dyDescent="0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2.75" x14ac:dyDescent="0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2.75" x14ac:dyDescent="0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2.75" x14ac:dyDescent="0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2.75" x14ac:dyDescent="0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2.75" x14ac:dyDescent="0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2.75" x14ac:dyDescent="0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2.75" x14ac:dyDescent="0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2.75" x14ac:dyDescent="0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2.75" x14ac:dyDescent="0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2.75" x14ac:dyDescent="0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2.75" x14ac:dyDescent="0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2.75" x14ac:dyDescent="0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2.75" x14ac:dyDescent="0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2.75" x14ac:dyDescent="0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2.75" x14ac:dyDescent="0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2.75" x14ac:dyDescent="0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2.75" x14ac:dyDescent="0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2.75" x14ac:dyDescent="0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2.75" x14ac:dyDescent="0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2.75" x14ac:dyDescent="0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2.75" x14ac:dyDescent="0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2.75" x14ac:dyDescent="0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2.75" x14ac:dyDescent="0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2.75" x14ac:dyDescent="0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2.75" x14ac:dyDescent="0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2.75" x14ac:dyDescent="0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2.75" x14ac:dyDescent="0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2.75" x14ac:dyDescent="0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2.75" x14ac:dyDescent="0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2.75" x14ac:dyDescent="0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2.75" x14ac:dyDescent="0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2.75" x14ac:dyDescent="0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2.75" x14ac:dyDescent="0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2.75" x14ac:dyDescent="0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2.75" x14ac:dyDescent="0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2.75" x14ac:dyDescent="0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2.75" x14ac:dyDescent="0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2.75" x14ac:dyDescent="0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2.75" x14ac:dyDescent="0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2.75" x14ac:dyDescent="0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2.75" x14ac:dyDescent="0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2.75" x14ac:dyDescent="0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2.75" x14ac:dyDescent="0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2.75" x14ac:dyDescent="0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2.75" x14ac:dyDescent="0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2.75" x14ac:dyDescent="0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2.75" x14ac:dyDescent="0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2.75" x14ac:dyDescent="0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2.75" x14ac:dyDescent="0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2.75" x14ac:dyDescent="0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2.75" x14ac:dyDescent="0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2.75" x14ac:dyDescent="0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2.75" x14ac:dyDescent="0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2.75" x14ac:dyDescent="0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2.75" x14ac:dyDescent="0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2.75" x14ac:dyDescent="0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2.75" x14ac:dyDescent="0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2.75" x14ac:dyDescent="0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2.75" x14ac:dyDescent="0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2.75" x14ac:dyDescent="0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2.75" x14ac:dyDescent="0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2.75" x14ac:dyDescent="0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2.75" x14ac:dyDescent="0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2.75" x14ac:dyDescent="0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2.75" x14ac:dyDescent="0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2.75" x14ac:dyDescent="0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2.75" x14ac:dyDescent="0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2.75" x14ac:dyDescent="0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2.75" x14ac:dyDescent="0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2.75" x14ac:dyDescent="0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2.75" x14ac:dyDescent="0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2.75" x14ac:dyDescent="0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2.75" x14ac:dyDescent="0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2.75" x14ac:dyDescent="0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2.75" x14ac:dyDescent="0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2.75" x14ac:dyDescent="0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2.75" x14ac:dyDescent="0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2.75" x14ac:dyDescent="0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2.75" x14ac:dyDescent="0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2.75" x14ac:dyDescent="0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2.75" x14ac:dyDescent="0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2.75" x14ac:dyDescent="0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2.75" x14ac:dyDescent="0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2.75" x14ac:dyDescent="0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2.75" x14ac:dyDescent="0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2.75" x14ac:dyDescent="0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2.75" x14ac:dyDescent="0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2.75" x14ac:dyDescent="0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2.75" x14ac:dyDescent="0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2.75" x14ac:dyDescent="0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2.75" x14ac:dyDescent="0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2.75" x14ac:dyDescent="0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2.75" x14ac:dyDescent="0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2.75" x14ac:dyDescent="0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2.75" x14ac:dyDescent="0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2.75" x14ac:dyDescent="0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2.75" x14ac:dyDescent="0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2.75" x14ac:dyDescent="0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2.75" x14ac:dyDescent="0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2.75" x14ac:dyDescent="0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2.75" x14ac:dyDescent="0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2.75" x14ac:dyDescent="0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2.75" x14ac:dyDescent="0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2.75" x14ac:dyDescent="0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2.75" x14ac:dyDescent="0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2.75" x14ac:dyDescent="0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2.75" x14ac:dyDescent="0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2.75" x14ac:dyDescent="0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2.75" x14ac:dyDescent="0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2.75" x14ac:dyDescent="0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2.75" x14ac:dyDescent="0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2.75" x14ac:dyDescent="0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2.75" x14ac:dyDescent="0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2.75" x14ac:dyDescent="0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2.75" x14ac:dyDescent="0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2.75" x14ac:dyDescent="0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2.75" x14ac:dyDescent="0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2.75" x14ac:dyDescent="0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2.75" x14ac:dyDescent="0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2.75" x14ac:dyDescent="0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2.75" x14ac:dyDescent="0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2.75" x14ac:dyDescent="0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2.75" x14ac:dyDescent="0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2.75" x14ac:dyDescent="0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2.75" x14ac:dyDescent="0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2.75" x14ac:dyDescent="0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2.75" x14ac:dyDescent="0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2.75" x14ac:dyDescent="0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2.75" x14ac:dyDescent="0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2.75" x14ac:dyDescent="0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2.75" x14ac:dyDescent="0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2.75" x14ac:dyDescent="0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2.75" x14ac:dyDescent="0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2.75" x14ac:dyDescent="0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2.75" x14ac:dyDescent="0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2.75" x14ac:dyDescent="0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2.75" x14ac:dyDescent="0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2.75" x14ac:dyDescent="0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2.75" x14ac:dyDescent="0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2.75" x14ac:dyDescent="0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2.75" x14ac:dyDescent="0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2.75" x14ac:dyDescent="0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2.75" x14ac:dyDescent="0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2.75" x14ac:dyDescent="0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2.75" x14ac:dyDescent="0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2.75" x14ac:dyDescent="0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2.75" x14ac:dyDescent="0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2.75" x14ac:dyDescent="0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2.75" x14ac:dyDescent="0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2.75" x14ac:dyDescent="0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2.75" x14ac:dyDescent="0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2.75" x14ac:dyDescent="0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2.75" x14ac:dyDescent="0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2.75" x14ac:dyDescent="0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2.75" x14ac:dyDescent="0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2.75" x14ac:dyDescent="0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2.75" x14ac:dyDescent="0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2.75" x14ac:dyDescent="0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2.75" x14ac:dyDescent="0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2.75" x14ac:dyDescent="0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2.75" x14ac:dyDescent="0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2.75" x14ac:dyDescent="0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2.75" x14ac:dyDescent="0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2.75" x14ac:dyDescent="0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2.75" x14ac:dyDescent="0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2.75" x14ac:dyDescent="0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2.75" x14ac:dyDescent="0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2.75" x14ac:dyDescent="0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2.75" x14ac:dyDescent="0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2.75" x14ac:dyDescent="0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2.75" x14ac:dyDescent="0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2.75" x14ac:dyDescent="0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2.75" x14ac:dyDescent="0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2.75" x14ac:dyDescent="0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2.75" x14ac:dyDescent="0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2.75" x14ac:dyDescent="0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2.75" x14ac:dyDescent="0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2.75" x14ac:dyDescent="0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2.75" x14ac:dyDescent="0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2.75" x14ac:dyDescent="0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2.75" x14ac:dyDescent="0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2.75" x14ac:dyDescent="0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2.75" x14ac:dyDescent="0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2.75" x14ac:dyDescent="0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2.75" x14ac:dyDescent="0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2.75" x14ac:dyDescent="0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2.75" x14ac:dyDescent="0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2.75" x14ac:dyDescent="0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2.75" x14ac:dyDescent="0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2.75" x14ac:dyDescent="0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2.75" x14ac:dyDescent="0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2.75" x14ac:dyDescent="0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2.75" x14ac:dyDescent="0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2.75" x14ac:dyDescent="0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2.75" x14ac:dyDescent="0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2.75" x14ac:dyDescent="0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2.75" x14ac:dyDescent="0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2.75" x14ac:dyDescent="0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2.75" x14ac:dyDescent="0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2.75" x14ac:dyDescent="0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2.75" x14ac:dyDescent="0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2.75" x14ac:dyDescent="0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2.75" x14ac:dyDescent="0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2.75" x14ac:dyDescent="0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2.75" x14ac:dyDescent="0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2.75" x14ac:dyDescent="0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2.75" x14ac:dyDescent="0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2.75" x14ac:dyDescent="0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2.75" x14ac:dyDescent="0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2.75" x14ac:dyDescent="0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2.75" x14ac:dyDescent="0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2.75" x14ac:dyDescent="0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2.75" x14ac:dyDescent="0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2.75" x14ac:dyDescent="0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2.75" x14ac:dyDescent="0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2.75" x14ac:dyDescent="0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2.75" x14ac:dyDescent="0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2.75" x14ac:dyDescent="0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2.75" x14ac:dyDescent="0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2.75" x14ac:dyDescent="0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2.75" x14ac:dyDescent="0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2.75" x14ac:dyDescent="0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2.75" x14ac:dyDescent="0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2.75" x14ac:dyDescent="0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2.75" x14ac:dyDescent="0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2.75" x14ac:dyDescent="0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2.75" x14ac:dyDescent="0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2.75" x14ac:dyDescent="0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2.75" x14ac:dyDescent="0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2.75" x14ac:dyDescent="0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2.75" x14ac:dyDescent="0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2.75" x14ac:dyDescent="0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2.75" x14ac:dyDescent="0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2.75" x14ac:dyDescent="0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2.75" x14ac:dyDescent="0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2.75" x14ac:dyDescent="0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2.75" x14ac:dyDescent="0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2.75" x14ac:dyDescent="0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2.75" x14ac:dyDescent="0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2.75" x14ac:dyDescent="0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2.75" x14ac:dyDescent="0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2.75" x14ac:dyDescent="0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2.75" x14ac:dyDescent="0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2.75" x14ac:dyDescent="0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2.75" x14ac:dyDescent="0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2.75" x14ac:dyDescent="0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2.75" x14ac:dyDescent="0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2.75" x14ac:dyDescent="0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2.75" x14ac:dyDescent="0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2.75" x14ac:dyDescent="0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2.75" x14ac:dyDescent="0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2.75" x14ac:dyDescent="0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2.75" x14ac:dyDescent="0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2.75" x14ac:dyDescent="0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2.75" x14ac:dyDescent="0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2.75" x14ac:dyDescent="0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2.75" x14ac:dyDescent="0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2.75" x14ac:dyDescent="0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2.75" x14ac:dyDescent="0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2.75" x14ac:dyDescent="0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2.75" x14ac:dyDescent="0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2.75" x14ac:dyDescent="0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2.75" x14ac:dyDescent="0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2.75" x14ac:dyDescent="0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2.75" x14ac:dyDescent="0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2.75" x14ac:dyDescent="0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2.75" x14ac:dyDescent="0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2.75" x14ac:dyDescent="0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2.75" x14ac:dyDescent="0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2.75" x14ac:dyDescent="0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2.75" x14ac:dyDescent="0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2.75" x14ac:dyDescent="0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2.75" x14ac:dyDescent="0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2.75" x14ac:dyDescent="0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2.75" x14ac:dyDescent="0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2.75" x14ac:dyDescent="0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2.75" x14ac:dyDescent="0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2.75" x14ac:dyDescent="0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2.75" x14ac:dyDescent="0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2.75" x14ac:dyDescent="0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2.75" x14ac:dyDescent="0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2.75" x14ac:dyDescent="0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2.75" x14ac:dyDescent="0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2.75" x14ac:dyDescent="0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2.75" x14ac:dyDescent="0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2.75" x14ac:dyDescent="0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2.75" x14ac:dyDescent="0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2.75" x14ac:dyDescent="0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2.75" x14ac:dyDescent="0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2.75" x14ac:dyDescent="0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2.75" x14ac:dyDescent="0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2.75" x14ac:dyDescent="0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2.75" x14ac:dyDescent="0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2.75" x14ac:dyDescent="0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2.75" x14ac:dyDescent="0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2.75" x14ac:dyDescent="0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2.75" x14ac:dyDescent="0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2.75" x14ac:dyDescent="0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2.75" x14ac:dyDescent="0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2.75" x14ac:dyDescent="0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2.75" x14ac:dyDescent="0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2.75" x14ac:dyDescent="0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2.75" x14ac:dyDescent="0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2.75" x14ac:dyDescent="0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2.75" x14ac:dyDescent="0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2.75" x14ac:dyDescent="0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2.75" x14ac:dyDescent="0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2.75" x14ac:dyDescent="0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2.75" x14ac:dyDescent="0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2.75" x14ac:dyDescent="0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2.75" x14ac:dyDescent="0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2.75" x14ac:dyDescent="0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2.75" x14ac:dyDescent="0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2.75" x14ac:dyDescent="0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2.75" x14ac:dyDescent="0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2.75" x14ac:dyDescent="0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2.75" x14ac:dyDescent="0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2.75" x14ac:dyDescent="0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2.75" x14ac:dyDescent="0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2.75" x14ac:dyDescent="0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2.75" x14ac:dyDescent="0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2.75" x14ac:dyDescent="0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2.75" x14ac:dyDescent="0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2.75" x14ac:dyDescent="0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2.75" x14ac:dyDescent="0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2.75" x14ac:dyDescent="0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2.75" x14ac:dyDescent="0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2.75" x14ac:dyDescent="0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2.75" x14ac:dyDescent="0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2.75" x14ac:dyDescent="0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2.75" x14ac:dyDescent="0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2.75" x14ac:dyDescent="0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2.75" x14ac:dyDescent="0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2.75" x14ac:dyDescent="0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2.75" x14ac:dyDescent="0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2.75" x14ac:dyDescent="0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2.75" x14ac:dyDescent="0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2.75" x14ac:dyDescent="0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2.75" x14ac:dyDescent="0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2.75" x14ac:dyDescent="0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2.75" x14ac:dyDescent="0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2.75" x14ac:dyDescent="0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2.75" x14ac:dyDescent="0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2.75" x14ac:dyDescent="0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2.75" x14ac:dyDescent="0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2.75" x14ac:dyDescent="0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2.75" x14ac:dyDescent="0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2.75" x14ac:dyDescent="0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2.75" x14ac:dyDescent="0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2.75" x14ac:dyDescent="0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2.75" x14ac:dyDescent="0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2.75" x14ac:dyDescent="0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2.75" x14ac:dyDescent="0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2.75" x14ac:dyDescent="0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2.75" x14ac:dyDescent="0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2.75" x14ac:dyDescent="0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2.75" x14ac:dyDescent="0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2.75" x14ac:dyDescent="0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2.75" x14ac:dyDescent="0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2.75" x14ac:dyDescent="0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2.75" x14ac:dyDescent="0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2.75" x14ac:dyDescent="0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2.75" x14ac:dyDescent="0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2.75" x14ac:dyDescent="0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2.75" x14ac:dyDescent="0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2.75" x14ac:dyDescent="0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2.75" x14ac:dyDescent="0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2.75" x14ac:dyDescent="0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2.75" x14ac:dyDescent="0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2.75" x14ac:dyDescent="0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2.75" x14ac:dyDescent="0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2.75" x14ac:dyDescent="0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2.75" x14ac:dyDescent="0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2.75" x14ac:dyDescent="0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2.75" x14ac:dyDescent="0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2.75" x14ac:dyDescent="0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2.75" x14ac:dyDescent="0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2.75" x14ac:dyDescent="0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2.75" x14ac:dyDescent="0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2.75" x14ac:dyDescent="0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2.75" x14ac:dyDescent="0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2.75" x14ac:dyDescent="0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2.75" x14ac:dyDescent="0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2.75" x14ac:dyDescent="0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2.75" x14ac:dyDescent="0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2.75" x14ac:dyDescent="0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2.75" x14ac:dyDescent="0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2.75" x14ac:dyDescent="0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2.75" x14ac:dyDescent="0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2.75" x14ac:dyDescent="0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2.75" x14ac:dyDescent="0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2.75" x14ac:dyDescent="0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2.75" x14ac:dyDescent="0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2.75" x14ac:dyDescent="0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2.75" x14ac:dyDescent="0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2.75" x14ac:dyDescent="0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2.75" x14ac:dyDescent="0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2.75" x14ac:dyDescent="0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2.75" x14ac:dyDescent="0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2.75" x14ac:dyDescent="0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2.75" x14ac:dyDescent="0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2.75" x14ac:dyDescent="0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2.75" x14ac:dyDescent="0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2.75" x14ac:dyDescent="0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2.75" x14ac:dyDescent="0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2.75" x14ac:dyDescent="0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2.75" x14ac:dyDescent="0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2.75" x14ac:dyDescent="0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2.75" x14ac:dyDescent="0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2.75" x14ac:dyDescent="0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2.75" x14ac:dyDescent="0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2.75" x14ac:dyDescent="0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2.75" x14ac:dyDescent="0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2.75" x14ac:dyDescent="0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2.75" x14ac:dyDescent="0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2.75" x14ac:dyDescent="0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2.75" x14ac:dyDescent="0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2.75" x14ac:dyDescent="0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2.75" x14ac:dyDescent="0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2.75" x14ac:dyDescent="0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2.75" x14ac:dyDescent="0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2.75" x14ac:dyDescent="0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2.75" x14ac:dyDescent="0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2.75" x14ac:dyDescent="0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2.75" x14ac:dyDescent="0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2.75" x14ac:dyDescent="0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2.75" x14ac:dyDescent="0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2.75" x14ac:dyDescent="0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2.75" x14ac:dyDescent="0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2.75" x14ac:dyDescent="0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2.75" x14ac:dyDescent="0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2.75" x14ac:dyDescent="0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2.75" x14ac:dyDescent="0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2.75" x14ac:dyDescent="0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2.75" x14ac:dyDescent="0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2.75" x14ac:dyDescent="0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2.75" x14ac:dyDescent="0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2.75" x14ac:dyDescent="0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2.75" x14ac:dyDescent="0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2.75" x14ac:dyDescent="0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2.75" x14ac:dyDescent="0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2.75" x14ac:dyDescent="0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2.75" x14ac:dyDescent="0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2.75" x14ac:dyDescent="0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2.75" x14ac:dyDescent="0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2.75" x14ac:dyDescent="0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2.75" x14ac:dyDescent="0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2.75" x14ac:dyDescent="0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2.75" x14ac:dyDescent="0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2.75" x14ac:dyDescent="0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2.75" x14ac:dyDescent="0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2.75" x14ac:dyDescent="0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2.75" x14ac:dyDescent="0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2.75" x14ac:dyDescent="0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2.75" x14ac:dyDescent="0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2.75" x14ac:dyDescent="0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2.75" x14ac:dyDescent="0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2.75" x14ac:dyDescent="0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2.75" x14ac:dyDescent="0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2.75" x14ac:dyDescent="0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2.75" x14ac:dyDescent="0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2.75" x14ac:dyDescent="0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2.75" x14ac:dyDescent="0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2.75" x14ac:dyDescent="0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2.75" x14ac:dyDescent="0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2.75" x14ac:dyDescent="0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2.75" x14ac:dyDescent="0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2.75" x14ac:dyDescent="0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2.75" x14ac:dyDescent="0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2.75" x14ac:dyDescent="0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2.75" x14ac:dyDescent="0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2.75" x14ac:dyDescent="0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2.75" x14ac:dyDescent="0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2.75" x14ac:dyDescent="0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2.75" x14ac:dyDescent="0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2.75" x14ac:dyDescent="0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2.75" x14ac:dyDescent="0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2.75" x14ac:dyDescent="0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2.75" x14ac:dyDescent="0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2.75" x14ac:dyDescent="0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2.75" x14ac:dyDescent="0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2.75" x14ac:dyDescent="0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2.75" x14ac:dyDescent="0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2.75" x14ac:dyDescent="0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2.75" x14ac:dyDescent="0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2.75" x14ac:dyDescent="0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2.75" x14ac:dyDescent="0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2.75" x14ac:dyDescent="0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2.75" x14ac:dyDescent="0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2.75" x14ac:dyDescent="0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2.75" x14ac:dyDescent="0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2.75" x14ac:dyDescent="0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2.75" x14ac:dyDescent="0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2.75" x14ac:dyDescent="0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2.75" x14ac:dyDescent="0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2.75" x14ac:dyDescent="0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2.75" x14ac:dyDescent="0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2.75" x14ac:dyDescent="0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2.75" x14ac:dyDescent="0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2.75" x14ac:dyDescent="0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2.75" x14ac:dyDescent="0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2.75" x14ac:dyDescent="0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2.75" x14ac:dyDescent="0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2.75" x14ac:dyDescent="0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2.75" x14ac:dyDescent="0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2.75" x14ac:dyDescent="0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2.75" x14ac:dyDescent="0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2.75" x14ac:dyDescent="0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2.75" x14ac:dyDescent="0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2.75" x14ac:dyDescent="0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2.75" x14ac:dyDescent="0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2.75" x14ac:dyDescent="0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2.75" x14ac:dyDescent="0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2.75" x14ac:dyDescent="0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2.75" x14ac:dyDescent="0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2.75" x14ac:dyDescent="0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2.75" x14ac:dyDescent="0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2.75" x14ac:dyDescent="0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2.75" x14ac:dyDescent="0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2.75" x14ac:dyDescent="0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2.75" x14ac:dyDescent="0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2.75" x14ac:dyDescent="0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2.75" x14ac:dyDescent="0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2.75" x14ac:dyDescent="0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2.75" x14ac:dyDescent="0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2.75" x14ac:dyDescent="0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2.75" x14ac:dyDescent="0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2.75" x14ac:dyDescent="0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2.75" x14ac:dyDescent="0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2.75" x14ac:dyDescent="0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2.75" x14ac:dyDescent="0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2.75" x14ac:dyDescent="0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2.75" x14ac:dyDescent="0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2.75" x14ac:dyDescent="0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2.75" x14ac:dyDescent="0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2.75" x14ac:dyDescent="0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2.75" x14ac:dyDescent="0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2.75" x14ac:dyDescent="0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2.75" x14ac:dyDescent="0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2.75" x14ac:dyDescent="0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2.75" x14ac:dyDescent="0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2.75" x14ac:dyDescent="0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2.75" x14ac:dyDescent="0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2.75" x14ac:dyDescent="0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2.75" x14ac:dyDescent="0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2.75" x14ac:dyDescent="0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2.75" x14ac:dyDescent="0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2.75" x14ac:dyDescent="0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2.75" x14ac:dyDescent="0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2.75" x14ac:dyDescent="0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2.75" x14ac:dyDescent="0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2.75" x14ac:dyDescent="0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2.75" x14ac:dyDescent="0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2.75" x14ac:dyDescent="0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2.75" x14ac:dyDescent="0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2.75" x14ac:dyDescent="0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2.75" x14ac:dyDescent="0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2.75" x14ac:dyDescent="0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2.75" x14ac:dyDescent="0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2.75" x14ac:dyDescent="0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2.75" x14ac:dyDescent="0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2.75" x14ac:dyDescent="0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2.75" x14ac:dyDescent="0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2.75" x14ac:dyDescent="0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2.75" x14ac:dyDescent="0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2.75" x14ac:dyDescent="0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2.75" x14ac:dyDescent="0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2.75" x14ac:dyDescent="0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2.75" x14ac:dyDescent="0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2.75" x14ac:dyDescent="0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2.75" x14ac:dyDescent="0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2.75" x14ac:dyDescent="0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2.75" x14ac:dyDescent="0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2.75" x14ac:dyDescent="0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2.75" x14ac:dyDescent="0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2.75" x14ac:dyDescent="0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2.75" x14ac:dyDescent="0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2.75" x14ac:dyDescent="0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2.75" x14ac:dyDescent="0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2.75" x14ac:dyDescent="0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2.75" x14ac:dyDescent="0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2.75" x14ac:dyDescent="0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2.75" x14ac:dyDescent="0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2.75" x14ac:dyDescent="0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2.75" x14ac:dyDescent="0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2.75" x14ac:dyDescent="0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2.75" x14ac:dyDescent="0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2.75" x14ac:dyDescent="0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2.75" x14ac:dyDescent="0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2.75" x14ac:dyDescent="0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2.75" x14ac:dyDescent="0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2.75" x14ac:dyDescent="0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2.75" x14ac:dyDescent="0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2.75" x14ac:dyDescent="0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2.75" x14ac:dyDescent="0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2.75" x14ac:dyDescent="0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2.75" x14ac:dyDescent="0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2.75" x14ac:dyDescent="0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2.75" x14ac:dyDescent="0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2.75" x14ac:dyDescent="0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2.75" x14ac:dyDescent="0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2.75" x14ac:dyDescent="0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2.75" x14ac:dyDescent="0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2.75" x14ac:dyDescent="0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2.75" x14ac:dyDescent="0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2.75" x14ac:dyDescent="0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2.75" x14ac:dyDescent="0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2.75" x14ac:dyDescent="0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2.75" x14ac:dyDescent="0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2.75" x14ac:dyDescent="0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2.75" x14ac:dyDescent="0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2.75" x14ac:dyDescent="0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2.75" x14ac:dyDescent="0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2.75" x14ac:dyDescent="0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2.75" x14ac:dyDescent="0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2.75" x14ac:dyDescent="0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2.75" x14ac:dyDescent="0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2.75" x14ac:dyDescent="0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2.75" x14ac:dyDescent="0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2.75" x14ac:dyDescent="0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2.75" x14ac:dyDescent="0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2.75" x14ac:dyDescent="0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2.75" x14ac:dyDescent="0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2.75" x14ac:dyDescent="0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2.75" x14ac:dyDescent="0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2.75" x14ac:dyDescent="0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2.75" x14ac:dyDescent="0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2.75" x14ac:dyDescent="0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2.75" x14ac:dyDescent="0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2.75" x14ac:dyDescent="0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2.75" x14ac:dyDescent="0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2.75" x14ac:dyDescent="0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2.75" x14ac:dyDescent="0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2.75" x14ac:dyDescent="0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2.75" x14ac:dyDescent="0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2.75" x14ac:dyDescent="0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2.75" x14ac:dyDescent="0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2.75" x14ac:dyDescent="0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2.75" x14ac:dyDescent="0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2.75" x14ac:dyDescent="0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2.75" x14ac:dyDescent="0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2.75" x14ac:dyDescent="0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2.75" x14ac:dyDescent="0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2.75" x14ac:dyDescent="0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2.75" x14ac:dyDescent="0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2.75" x14ac:dyDescent="0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2.75" x14ac:dyDescent="0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2.75" x14ac:dyDescent="0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2.75" x14ac:dyDescent="0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2.75" x14ac:dyDescent="0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2.75" x14ac:dyDescent="0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2.75" x14ac:dyDescent="0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2.75" x14ac:dyDescent="0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2.75" x14ac:dyDescent="0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2.75" x14ac:dyDescent="0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2.75" x14ac:dyDescent="0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2.75" x14ac:dyDescent="0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2.75" x14ac:dyDescent="0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2.75" x14ac:dyDescent="0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2.75" x14ac:dyDescent="0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2.75" x14ac:dyDescent="0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2.75" x14ac:dyDescent="0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2.75" x14ac:dyDescent="0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2.75" x14ac:dyDescent="0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2.75" x14ac:dyDescent="0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2.75" x14ac:dyDescent="0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2.75" x14ac:dyDescent="0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2.75" x14ac:dyDescent="0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2.75" x14ac:dyDescent="0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2.75" x14ac:dyDescent="0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2.75" x14ac:dyDescent="0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2.75" x14ac:dyDescent="0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2.75" x14ac:dyDescent="0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2.75" x14ac:dyDescent="0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2.75" x14ac:dyDescent="0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2.75" x14ac:dyDescent="0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2.75" x14ac:dyDescent="0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2.75" x14ac:dyDescent="0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2.75" x14ac:dyDescent="0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2.75" x14ac:dyDescent="0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2.75" x14ac:dyDescent="0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2.75" x14ac:dyDescent="0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2.75" x14ac:dyDescent="0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2.75" x14ac:dyDescent="0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2.75" x14ac:dyDescent="0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2.75" x14ac:dyDescent="0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2.75" x14ac:dyDescent="0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2.75" x14ac:dyDescent="0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2.75" x14ac:dyDescent="0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2.75" x14ac:dyDescent="0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2.75" x14ac:dyDescent="0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2.75" x14ac:dyDescent="0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2.75" x14ac:dyDescent="0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2.75" x14ac:dyDescent="0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2.75" x14ac:dyDescent="0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2.75" x14ac:dyDescent="0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2.75" x14ac:dyDescent="0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2.75" x14ac:dyDescent="0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2.75" x14ac:dyDescent="0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2.75" x14ac:dyDescent="0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2.75" x14ac:dyDescent="0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2.75" x14ac:dyDescent="0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2.75" x14ac:dyDescent="0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2.75" x14ac:dyDescent="0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2.75" x14ac:dyDescent="0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2.75" x14ac:dyDescent="0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2.75" x14ac:dyDescent="0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2.75" x14ac:dyDescent="0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2.75" x14ac:dyDescent="0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2.75" x14ac:dyDescent="0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2.75" x14ac:dyDescent="0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2.75" x14ac:dyDescent="0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2.75" x14ac:dyDescent="0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2.75" x14ac:dyDescent="0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2.75" x14ac:dyDescent="0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2.75" x14ac:dyDescent="0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2.75" x14ac:dyDescent="0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2.75" x14ac:dyDescent="0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2.75" x14ac:dyDescent="0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2.75" x14ac:dyDescent="0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2.75" x14ac:dyDescent="0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2.75" x14ac:dyDescent="0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2.75" x14ac:dyDescent="0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2.75" x14ac:dyDescent="0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2.75" x14ac:dyDescent="0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2.75" x14ac:dyDescent="0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2.75" x14ac:dyDescent="0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2.75" x14ac:dyDescent="0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2.75" x14ac:dyDescent="0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2.75" x14ac:dyDescent="0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2.75" x14ac:dyDescent="0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2.75" x14ac:dyDescent="0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2.75" x14ac:dyDescent="0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2.75" x14ac:dyDescent="0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2.75" x14ac:dyDescent="0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2.75" x14ac:dyDescent="0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2.75" x14ac:dyDescent="0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2.75" x14ac:dyDescent="0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2.75" x14ac:dyDescent="0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2.75" x14ac:dyDescent="0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2.75" x14ac:dyDescent="0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2.75" x14ac:dyDescent="0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2.75" x14ac:dyDescent="0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2.75" x14ac:dyDescent="0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2.75" x14ac:dyDescent="0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2.75" x14ac:dyDescent="0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2.75" x14ac:dyDescent="0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2.75" x14ac:dyDescent="0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2.75" x14ac:dyDescent="0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2.75" x14ac:dyDescent="0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2.75" x14ac:dyDescent="0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2.75" x14ac:dyDescent="0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2.75" x14ac:dyDescent="0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2.75" x14ac:dyDescent="0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2.75" x14ac:dyDescent="0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2.75" x14ac:dyDescent="0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2.75" x14ac:dyDescent="0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2.75" x14ac:dyDescent="0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2.75" x14ac:dyDescent="0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2.75" x14ac:dyDescent="0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2.75" x14ac:dyDescent="0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2.75" x14ac:dyDescent="0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2.75" x14ac:dyDescent="0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2.75" x14ac:dyDescent="0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2.75" x14ac:dyDescent="0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2.75" x14ac:dyDescent="0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2.75" x14ac:dyDescent="0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2.75" x14ac:dyDescent="0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2.75" x14ac:dyDescent="0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2.75" x14ac:dyDescent="0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2.75" x14ac:dyDescent="0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2.75" x14ac:dyDescent="0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2.75" x14ac:dyDescent="0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2.75" x14ac:dyDescent="0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2.75" x14ac:dyDescent="0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2.75" x14ac:dyDescent="0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2.75" x14ac:dyDescent="0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2.75" x14ac:dyDescent="0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2.75" x14ac:dyDescent="0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2.75" x14ac:dyDescent="0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2.75" x14ac:dyDescent="0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2.75" x14ac:dyDescent="0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2.75" x14ac:dyDescent="0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2.75" x14ac:dyDescent="0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2.75" x14ac:dyDescent="0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2.75" x14ac:dyDescent="0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2.75" x14ac:dyDescent="0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2.75" x14ac:dyDescent="0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2.75" x14ac:dyDescent="0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2.75" x14ac:dyDescent="0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2.75" x14ac:dyDescent="0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2.75" x14ac:dyDescent="0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2.75" x14ac:dyDescent="0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2.75" x14ac:dyDescent="0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2.75" x14ac:dyDescent="0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2.75" x14ac:dyDescent="0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2.75" x14ac:dyDescent="0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2.75" x14ac:dyDescent="0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2.75" x14ac:dyDescent="0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2.75" x14ac:dyDescent="0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2.75" x14ac:dyDescent="0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2.75" x14ac:dyDescent="0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2.75" x14ac:dyDescent="0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2.75" x14ac:dyDescent="0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2.75" x14ac:dyDescent="0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2.75" x14ac:dyDescent="0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2.75" x14ac:dyDescent="0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2.75" x14ac:dyDescent="0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2.75" x14ac:dyDescent="0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2.75" x14ac:dyDescent="0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2.75" x14ac:dyDescent="0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2.75" x14ac:dyDescent="0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2.75" x14ac:dyDescent="0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2.75" x14ac:dyDescent="0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2.75" x14ac:dyDescent="0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2.75" x14ac:dyDescent="0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2.75" x14ac:dyDescent="0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2.75" x14ac:dyDescent="0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2.75" x14ac:dyDescent="0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2.75" x14ac:dyDescent="0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2.75" x14ac:dyDescent="0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2.75" x14ac:dyDescent="0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2.75" x14ac:dyDescent="0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2.75" x14ac:dyDescent="0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2.75" x14ac:dyDescent="0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2.75" x14ac:dyDescent="0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2.75" x14ac:dyDescent="0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2.75" x14ac:dyDescent="0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2.75" x14ac:dyDescent="0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2.75" x14ac:dyDescent="0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2.75" x14ac:dyDescent="0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2.75" x14ac:dyDescent="0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2.75" x14ac:dyDescent="0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2.75" x14ac:dyDescent="0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2.75" x14ac:dyDescent="0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2.75" x14ac:dyDescent="0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2.75" x14ac:dyDescent="0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2.75" x14ac:dyDescent="0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2.75" x14ac:dyDescent="0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2.75" x14ac:dyDescent="0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2.75" x14ac:dyDescent="0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2.75" x14ac:dyDescent="0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2.75" x14ac:dyDescent="0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2.75" x14ac:dyDescent="0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2.75" x14ac:dyDescent="0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2.75" x14ac:dyDescent="0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2.75" x14ac:dyDescent="0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2.75" x14ac:dyDescent="0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2.75" x14ac:dyDescent="0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2.75" x14ac:dyDescent="0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2.75" x14ac:dyDescent="0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2.75" x14ac:dyDescent="0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2.75" x14ac:dyDescent="0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2.75" x14ac:dyDescent="0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2.75" x14ac:dyDescent="0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2.75" x14ac:dyDescent="0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2.75" x14ac:dyDescent="0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2.75" x14ac:dyDescent="0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2.75" x14ac:dyDescent="0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2.75" x14ac:dyDescent="0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2.75" x14ac:dyDescent="0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2.75" x14ac:dyDescent="0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2.75" x14ac:dyDescent="0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2.75" x14ac:dyDescent="0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2.75" x14ac:dyDescent="0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2.75" x14ac:dyDescent="0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2.75" x14ac:dyDescent="0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2.75" x14ac:dyDescent="0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2.75" x14ac:dyDescent="0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2.75" x14ac:dyDescent="0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2.75" x14ac:dyDescent="0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2.75" x14ac:dyDescent="0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2.75" x14ac:dyDescent="0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2.75" x14ac:dyDescent="0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2.75" x14ac:dyDescent="0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2.75" x14ac:dyDescent="0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2.75" x14ac:dyDescent="0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2.75" x14ac:dyDescent="0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2.75" x14ac:dyDescent="0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2.75" x14ac:dyDescent="0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2.75" x14ac:dyDescent="0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2.75" x14ac:dyDescent="0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2.75" x14ac:dyDescent="0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2.75" x14ac:dyDescent="0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2.75" x14ac:dyDescent="0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2.75" x14ac:dyDescent="0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2.75" x14ac:dyDescent="0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2.75" x14ac:dyDescent="0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2.75" x14ac:dyDescent="0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2.75" x14ac:dyDescent="0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2.75" x14ac:dyDescent="0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2.75" x14ac:dyDescent="0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2.75" x14ac:dyDescent="0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2.75" x14ac:dyDescent="0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2.75" x14ac:dyDescent="0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2.75" x14ac:dyDescent="0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2.75" x14ac:dyDescent="0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2.75" x14ac:dyDescent="0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2.75" x14ac:dyDescent="0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2.75" x14ac:dyDescent="0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2.75" x14ac:dyDescent="0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2.75" x14ac:dyDescent="0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2.75" x14ac:dyDescent="0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2.75" x14ac:dyDescent="0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2.75" x14ac:dyDescent="0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2.75" x14ac:dyDescent="0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2.75" x14ac:dyDescent="0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2.75" x14ac:dyDescent="0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2.75" x14ac:dyDescent="0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2.75" x14ac:dyDescent="0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2.75" x14ac:dyDescent="0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2.75" x14ac:dyDescent="0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2.75" x14ac:dyDescent="0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2.75" x14ac:dyDescent="0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2.75" x14ac:dyDescent="0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2.75" x14ac:dyDescent="0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2.75" x14ac:dyDescent="0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2.75" x14ac:dyDescent="0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2.75" x14ac:dyDescent="0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2.75" x14ac:dyDescent="0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2.75" x14ac:dyDescent="0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2.75" x14ac:dyDescent="0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2.75" x14ac:dyDescent="0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2.75" x14ac:dyDescent="0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2.75" x14ac:dyDescent="0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2.75" x14ac:dyDescent="0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2.75" x14ac:dyDescent="0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2.75" x14ac:dyDescent="0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2.75" x14ac:dyDescent="0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2.75" x14ac:dyDescent="0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2.75" x14ac:dyDescent="0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2.75" x14ac:dyDescent="0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2.75" x14ac:dyDescent="0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2.75" x14ac:dyDescent="0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2.75" x14ac:dyDescent="0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2.75" x14ac:dyDescent="0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2.75" x14ac:dyDescent="0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2.75" x14ac:dyDescent="0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2.75" x14ac:dyDescent="0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2.75" x14ac:dyDescent="0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2.75" x14ac:dyDescent="0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2.75" x14ac:dyDescent="0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2.75" x14ac:dyDescent="0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2.75" x14ac:dyDescent="0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2.75" x14ac:dyDescent="0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2.75" x14ac:dyDescent="0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2.75" x14ac:dyDescent="0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2.75" x14ac:dyDescent="0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2.75" x14ac:dyDescent="0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2.75" x14ac:dyDescent="0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2.75" x14ac:dyDescent="0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2.75" x14ac:dyDescent="0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2.75" x14ac:dyDescent="0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2.75" x14ac:dyDescent="0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2.75" x14ac:dyDescent="0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2.75" x14ac:dyDescent="0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2.75" x14ac:dyDescent="0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2.75" x14ac:dyDescent="0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2.75" x14ac:dyDescent="0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2.75" x14ac:dyDescent="0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2.75" x14ac:dyDescent="0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2.75" x14ac:dyDescent="0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2.75" x14ac:dyDescent="0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2.75" x14ac:dyDescent="0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2.75" x14ac:dyDescent="0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2.75" x14ac:dyDescent="0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2.75" x14ac:dyDescent="0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2.75" x14ac:dyDescent="0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2.75" x14ac:dyDescent="0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2.75" x14ac:dyDescent="0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2.75" x14ac:dyDescent="0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2.75" x14ac:dyDescent="0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2.75" x14ac:dyDescent="0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2.75" x14ac:dyDescent="0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2.75" x14ac:dyDescent="0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2.75" x14ac:dyDescent="0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2.75" x14ac:dyDescent="0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2.75" x14ac:dyDescent="0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2.75" x14ac:dyDescent="0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2.75" x14ac:dyDescent="0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2.75" x14ac:dyDescent="0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2.75" x14ac:dyDescent="0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2.75" x14ac:dyDescent="0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2.75" x14ac:dyDescent="0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2.75" x14ac:dyDescent="0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2.75" x14ac:dyDescent="0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2.75" x14ac:dyDescent="0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2.75" x14ac:dyDescent="0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2.75" x14ac:dyDescent="0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2.75" x14ac:dyDescent="0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2.75" x14ac:dyDescent="0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2.75" x14ac:dyDescent="0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2.75" x14ac:dyDescent="0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2.75" x14ac:dyDescent="0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2.75" x14ac:dyDescent="0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2.75" x14ac:dyDescent="0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2.75" x14ac:dyDescent="0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2.75" x14ac:dyDescent="0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2.75" x14ac:dyDescent="0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2.75" x14ac:dyDescent="0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2.75" x14ac:dyDescent="0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2.75" x14ac:dyDescent="0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2.75" x14ac:dyDescent="0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2.75" x14ac:dyDescent="0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2.75" x14ac:dyDescent="0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2.75" x14ac:dyDescent="0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2.75" x14ac:dyDescent="0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2.75" x14ac:dyDescent="0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2.75" x14ac:dyDescent="0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2.75" x14ac:dyDescent="0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2.75" x14ac:dyDescent="0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2.75" x14ac:dyDescent="0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2.75" x14ac:dyDescent="0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2.75" x14ac:dyDescent="0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2.75" x14ac:dyDescent="0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2.75" x14ac:dyDescent="0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2.75" x14ac:dyDescent="0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2.75" x14ac:dyDescent="0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2.75" x14ac:dyDescent="0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2.75" x14ac:dyDescent="0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2.75" x14ac:dyDescent="0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2.75" x14ac:dyDescent="0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2.75" x14ac:dyDescent="0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2.75" x14ac:dyDescent="0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2.75" x14ac:dyDescent="0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2.75" x14ac:dyDescent="0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2.75" x14ac:dyDescent="0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2.75" x14ac:dyDescent="0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2.75" x14ac:dyDescent="0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2.75" x14ac:dyDescent="0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2.75" x14ac:dyDescent="0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2.75" x14ac:dyDescent="0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2.75" x14ac:dyDescent="0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2.75" x14ac:dyDescent="0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2.75" x14ac:dyDescent="0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2.75" x14ac:dyDescent="0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2.75" x14ac:dyDescent="0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2.75" x14ac:dyDescent="0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2.75" x14ac:dyDescent="0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2.75" x14ac:dyDescent="0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2.75" x14ac:dyDescent="0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2.75" x14ac:dyDescent="0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2.75" x14ac:dyDescent="0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2.75" x14ac:dyDescent="0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2.75" x14ac:dyDescent="0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2.75" x14ac:dyDescent="0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2.75" x14ac:dyDescent="0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2.75" x14ac:dyDescent="0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2.75" x14ac:dyDescent="0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2.75" x14ac:dyDescent="0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2.75" x14ac:dyDescent="0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2.75" x14ac:dyDescent="0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2.75" x14ac:dyDescent="0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2.75" x14ac:dyDescent="0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2.75" x14ac:dyDescent="0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2.75" x14ac:dyDescent="0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2.75" x14ac:dyDescent="0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2.75" x14ac:dyDescent="0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2.75" x14ac:dyDescent="0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2.75" x14ac:dyDescent="0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2.75" x14ac:dyDescent="0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2.75" x14ac:dyDescent="0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2.75" x14ac:dyDescent="0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2.75" x14ac:dyDescent="0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2.75" x14ac:dyDescent="0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2.75" x14ac:dyDescent="0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2.75" x14ac:dyDescent="0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2.75" x14ac:dyDescent="0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2.75" x14ac:dyDescent="0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2.75" x14ac:dyDescent="0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2.75" x14ac:dyDescent="0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2.75" x14ac:dyDescent="0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2.75" x14ac:dyDescent="0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2.75" x14ac:dyDescent="0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2.75" x14ac:dyDescent="0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2.75" x14ac:dyDescent="0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2.75" x14ac:dyDescent="0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2.75" x14ac:dyDescent="0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2.75" x14ac:dyDescent="0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2.75" x14ac:dyDescent="0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2.75" x14ac:dyDescent="0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2.75" x14ac:dyDescent="0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2.75" x14ac:dyDescent="0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2.75" x14ac:dyDescent="0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2.75" x14ac:dyDescent="0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2.75" x14ac:dyDescent="0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2.75" x14ac:dyDescent="0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2.75" x14ac:dyDescent="0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2.75" x14ac:dyDescent="0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2.75" x14ac:dyDescent="0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2.75" x14ac:dyDescent="0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2.75" x14ac:dyDescent="0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2.75" x14ac:dyDescent="0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2.75" x14ac:dyDescent="0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2.75" x14ac:dyDescent="0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2.75" x14ac:dyDescent="0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2.75" x14ac:dyDescent="0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2.75" x14ac:dyDescent="0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2.75" x14ac:dyDescent="0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2.75" x14ac:dyDescent="0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2.75" x14ac:dyDescent="0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2.75" x14ac:dyDescent="0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2.75" x14ac:dyDescent="0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2.75" x14ac:dyDescent="0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2.75" x14ac:dyDescent="0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2.75" x14ac:dyDescent="0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2.75" x14ac:dyDescent="0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2.75" x14ac:dyDescent="0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2.75" x14ac:dyDescent="0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2.75" x14ac:dyDescent="0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2.75" x14ac:dyDescent="0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2.75" x14ac:dyDescent="0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2.75" x14ac:dyDescent="0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2.75" x14ac:dyDescent="0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2.75" x14ac:dyDescent="0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2.75" x14ac:dyDescent="0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2.75" x14ac:dyDescent="0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2.75" x14ac:dyDescent="0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2.75" x14ac:dyDescent="0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2.75" x14ac:dyDescent="0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2.75" x14ac:dyDescent="0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2.75" x14ac:dyDescent="0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2.75" x14ac:dyDescent="0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2.75" x14ac:dyDescent="0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2.75" x14ac:dyDescent="0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2.75" x14ac:dyDescent="0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2.75" x14ac:dyDescent="0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2.75" x14ac:dyDescent="0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2.75" x14ac:dyDescent="0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2.75" x14ac:dyDescent="0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2.75" x14ac:dyDescent="0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2.75" x14ac:dyDescent="0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2.75" x14ac:dyDescent="0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2.75" x14ac:dyDescent="0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2.75" x14ac:dyDescent="0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2.75" x14ac:dyDescent="0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2.75" x14ac:dyDescent="0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2.75" x14ac:dyDescent="0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2.75" x14ac:dyDescent="0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2.75" x14ac:dyDescent="0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2.75" x14ac:dyDescent="0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2.75" x14ac:dyDescent="0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2.75" x14ac:dyDescent="0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2.75" x14ac:dyDescent="0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2.75" x14ac:dyDescent="0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2.75" x14ac:dyDescent="0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2.75" x14ac:dyDescent="0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2.75" x14ac:dyDescent="0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2.75" x14ac:dyDescent="0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2.75" x14ac:dyDescent="0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2.75" x14ac:dyDescent="0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2.75" x14ac:dyDescent="0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2.75" x14ac:dyDescent="0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2.75" x14ac:dyDescent="0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2.75" x14ac:dyDescent="0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2.75" x14ac:dyDescent="0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2.75" x14ac:dyDescent="0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2.75" x14ac:dyDescent="0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2.75" x14ac:dyDescent="0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2.75" x14ac:dyDescent="0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2.75" x14ac:dyDescent="0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2.75" x14ac:dyDescent="0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2.75" x14ac:dyDescent="0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2.75" x14ac:dyDescent="0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2.75" x14ac:dyDescent="0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2.75" x14ac:dyDescent="0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2.75" x14ac:dyDescent="0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2.75" x14ac:dyDescent="0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2.75" x14ac:dyDescent="0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2.75" x14ac:dyDescent="0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2.75" x14ac:dyDescent="0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2.75" x14ac:dyDescent="0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2.75" x14ac:dyDescent="0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2.75" x14ac:dyDescent="0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2.75" x14ac:dyDescent="0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2.75" x14ac:dyDescent="0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2.75" x14ac:dyDescent="0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2.75" x14ac:dyDescent="0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2.75" x14ac:dyDescent="0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2.75" x14ac:dyDescent="0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2.75" x14ac:dyDescent="0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2.75" x14ac:dyDescent="0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2.75" x14ac:dyDescent="0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2.75" x14ac:dyDescent="0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2.75" x14ac:dyDescent="0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2.75" x14ac:dyDescent="0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2.75" x14ac:dyDescent="0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2.75" x14ac:dyDescent="0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2.75" x14ac:dyDescent="0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2.75" x14ac:dyDescent="0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2.75" x14ac:dyDescent="0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2.75" x14ac:dyDescent="0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2.75" x14ac:dyDescent="0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2.75" x14ac:dyDescent="0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2.75" x14ac:dyDescent="0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2.75" x14ac:dyDescent="0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2.75" x14ac:dyDescent="0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2.75" x14ac:dyDescent="0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2.75" x14ac:dyDescent="0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2.75" x14ac:dyDescent="0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2.75" x14ac:dyDescent="0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2.75" x14ac:dyDescent="0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2.75" x14ac:dyDescent="0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2.75" x14ac:dyDescent="0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2.75" x14ac:dyDescent="0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2.75" x14ac:dyDescent="0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2.75" x14ac:dyDescent="0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2.75" x14ac:dyDescent="0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2.75" x14ac:dyDescent="0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2.75" x14ac:dyDescent="0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2.75" x14ac:dyDescent="0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2.75" x14ac:dyDescent="0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2.75" x14ac:dyDescent="0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2.75" x14ac:dyDescent="0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2.75" x14ac:dyDescent="0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2.75" x14ac:dyDescent="0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2.75" x14ac:dyDescent="0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2.75" x14ac:dyDescent="0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2.75" x14ac:dyDescent="0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2.75" x14ac:dyDescent="0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2.75" x14ac:dyDescent="0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2.75" x14ac:dyDescent="0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2.75" x14ac:dyDescent="0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2.75" x14ac:dyDescent="0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2.75" x14ac:dyDescent="0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2.75" x14ac:dyDescent="0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2.75" x14ac:dyDescent="0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2.75" x14ac:dyDescent="0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2.75" x14ac:dyDescent="0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2.75" x14ac:dyDescent="0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2.75" x14ac:dyDescent="0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2.75" x14ac:dyDescent="0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2.75" x14ac:dyDescent="0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2.75" x14ac:dyDescent="0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2.75" x14ac:dyDescent="0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2.75" x14ac:dyDescent="0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2.75" x14ac:dyDescent="0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2.75" x14ac:dyDescent="0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2.75" x14ac:dyDescent="0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2.75" x14ac:dyDescent="0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2.75" x14ac:dyDescent="0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2.75" x14ac:dyDescent="0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2.75" x14ac:dyDescent="0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2.75" x14ac:dyDescent="0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2.75" x14ac:dyDescent="0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2.75" x14ac:dyDescent="0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2.75" x14ac:dyDescent="0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2.75" x14ac:dyDescent="0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2.75" x14ac:dyDescent="0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2.75" x14ac:dyDescent="0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2.75" x14ac:dyDescent="0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2.75" x14ac:dyDescent="0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2.75" x14ac:dyDescent="0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2.75" x14ac:dyDescent="0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2.75" x14ac:dyDescent="0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2.75" x14ac:dyDescent="0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2.75" x14ac:dyDescent="0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2.75" x14ac:dyDescent="0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2.75" x14ac:dyDescent="0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2.75" x14ac:dyDescent="0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2.75" x14ac:dyDescent="0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2.75" x14ac:dyDescent="0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2.75" x14ac:dyDescent="0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2.75" x14ac:dyDescent="0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2.75" x14ac:dyDescent="0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2.75" x14ac:dyDescent="0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2.75" x14ac:dyDescent="0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2.75" x14ac:dyDescent="0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2.75" x14ac:dyDescent="0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2.75" x14ac:dyDescent="0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2.75" x14ac:dyDescent="0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2.75" x14ac:dyDescent="0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2.75" x14ac:dyDescent="0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2.75" x14ac:dyDescent="0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2.75" x14ac:dyDescent="0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2.75" x14ac:dyDescent="0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2.75" x14ac:dyDescent="0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2.75" x14ac:dyDescent="0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2.75" x14ac:dyDescent="0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2.75" x14ac:dyDescent="0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2.75" x14ac:dyDescent="0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2.75" x14ac:dyDescent="0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2.75" x14ac:dyDescent="0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2.75" x14ac:dyDescent="0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2.75" x14ac:dyDescent="0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2.75" x14ac:dyDescent="0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2.75" x14ac:dyDescent="0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2.75" x14ac:dyDescent="0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2.75" x14ac:dyDescent="0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2.75" x14ac:dyDescent="0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2.75" x14ac:dyDescent="0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2.75" x14ac:dyDescent="0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2.75" x14ac:dyDescent="0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2.75" x14ac:dyDescent="0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2.75" x14ac:dyDescent="0.2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2.75" x14ac:dyDescent="0.2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algorithmName="SHA-512" hashValue="sLJ2YFYT0ITUEL4UeRlWZ5GeokaXHryubJhwS4fbh6PnmNyvE9CYZ1e6iEC7lRZMnEaxL2eiFDredeLLOszWkA==" saltValue="NRyi7Ll8y+bF0xlxuSWeRg==" spinCount="100000" sheet="1" objects="1" scenarios="1"/>
  <mergeCells count="121"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7" fitToHeight="0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Tihomir</cp:lastModifiedBy>
  <cp:lastPrinted>2020-12-29T08:47:01Z</cp:lastPrinted>
  <dcterms:created xsi:type="dcterms:W3CDTF">2020-10-13T07:17:24Z</dcterms:created>
  <dcterms:modified xsi:type="dcterms:W3CDTF">2020-12-29T09:18:00Z</dcterms:modified>
</cp:coreProperties>
</file>